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475" windowWidth="15600" windowHeight="5370" activeTab="0"/>
  </bookViews>
  <sheets>
    <sheet name="2023" sheetId="1" r:id="rId1"/>
  </sheets>
  <definedNames>
    <definedName name="_xlnm._FilterDatabase" localSheetId="0" hidden="1">'2023'!$A$14:$I$245</definedName>
    <definedName name="_xlnm.Print_Area" localSheetId="0">'2023'!$A$1:$I$245</definedName>
  </definedNames>
  <calcPr fullCalcOnLoad="1"/>
</workbook>
</file>

<file path=xl/sharedStrings.xml><?xml version="1.0" encoding="utf-8"?>
<sst xmlns="http://schemas.openxmlformats.org/spreadsheetml/2006/main" count="936" uniqueCount="386">
  <si>
    <t>500</t>
  </si>
  <si>
    <t>КЦСР</t>
  </si>
  <si>
    <t>КВР</t>
  </si>
  <si>
    <t>09</t>
  </si>
  <si>
    <t>01</t>
  </si>
  <si>
    <t>04</t>
  </si>
  <si>
    <t>10</t>
  </si>
  <si>
    <t>03</t>
  </si>
  <si>
    <t>02</t>
  </si>
  <si>
    <t>06</t>
  </si>
  <si>
    <t>08</t>
  </si>
  <si>
    <t>07</t>
  </si>
  <si>
    <t>05</t>
  </si>
  <si>
    <t>14</t>
  </si>
  <si>
    <t>11</t>
  </si>
  <si>
    <t>13</t>
  </si>
  <si>
    <t>800</t>
  </si>
  <si>
    <t>600</t>
  </si>
  <si>
    <t>200</t>
  </si>
  <si>
    <t>100</t>
  </si>
  <si>
    <t>300</t>
  </si>
  <si>
    <t xml:space="preserve">72 1 00 10190 </t>
  </si>
  <si>
    <t xml:space="preserve">72 2 00 10190 </t>
  </si>
  <si>
    <t>77 7 00 20590</t>
  </si>
  <si>
    <t xml:space="preserve"> Финансовое обеспечение выполнения функций муниципальных органов, оказания услуг и выполнения работ  (Иные бюджетные ассигнования) </t>
  </si>
  <si>
    <t>99 9 00 20050</t>
  </si>
  <si>
    <t xml:space="preserve">Финансовое обеспечение выполнения функций органов местного самоуправления, оказания услуг и выполнения работ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</si>
  <si>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Резервные фонды местной администрации муниципального образования  (Иные бюджетные ассигнования)</t>
  </si>
  <si>
    <t xml:space="preserve">Финансовое обеспечение выполнения функций органов местного самоуправления,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</si>
  <si>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государственных (муниципальных) нужд) </t>
  </si>
  <si>
    <t>Подпрограмма "Организация предоставления дополнительного образования детей в муниципальном казенном учреждении дополнительного образования "Детская школа искусств Урупского муниципального района"</t>
  </si>
  <si>
    <t>03 5</t>
  </si>
  <si>
    <t>03 5 02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</si>
  <si>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</si>
  <si>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03 5 02 20530</t>
  </si>
  <si>
    <t>04 2</t>
  </si>
  <si>
    <t>04 2 01</t>
  </si>
  <si>
    <t>04 2 01 20620</t>
  </si>
  <si>
    <t>04 4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</si>
  <si>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 (поселках городского типа) (Социальное обеспечение и иные выплаты населению)</t>
  </si>
  <si>
    <t>04 1</t>
  </si>
  <si>
    <t>04 1 01</t>
  </si>
  <si>
    <t>04 1 01 20610</t>
  </si>
  <si>
    <t>Подпрограмма "Развитие дошкольного образования в Урупском муниципальном районе"</t>
  </si>
  <si>
    <t>03 1</t>
  </si>
  <si>
    <t>03 1 03</t>
  </si>
  <si>
    <t xml:space="preserve">Расходы на обеспечение деятельности (оказание услуг) муниципальных дошкольных образовательных учреждений  (Иные бюджетные ассигнования) </t>
  </si>
  <si>
    <t>03 1  03 20470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</si>
  <si>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(Социальное обеспечение и иные выплаты населению)</t>
  </si>
  <si>
    <t>Подпрограмма "Развитие системы общего образования в Урупском муниципальном районе"</t>
  </si>
  <si>
    <t>03 3</t>
  </si>
  <si>
    <r>
      <t xml:space="preserve"> Расходы на обеспечение деятельности (оказание услуг) муниципальных общеобразовательных учреждений  (Иные бюджетные ассигнования) </t>
    </r>
  </si>
  <si>
    <t>03 3  01 20500</t>
  </si>
  <si>
    <t>03 3 01 20500</t>
  </si>
  <si>
    <t xml:space="preserve"> Расходы на обеспечение деятельности (оказание услуг) муниципальных  учреждений культуры(Закупка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</si>
  <si>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</si>
  <si>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</si>
  <si>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дополнительного образования   (Закупка товаров, работ и услуг для государственных( муниципальных) нужд)</t>
  </si>
  <si>
    <t>Расходы на обеспечение деятельности (оказание услуг) муниципальных учреждений дополнительного образования   (Иные бюджетные ассигнования)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</si>
  <si>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</si>
  <si>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03 В </t>
  </si>
  <si>
    <t>03 В 05</t>
  </si>
  <si>
    <t>Расходы на обеспечение деятельности (оказание услуг) централизованной бухгалтерии управления образования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</si>
  <si>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методического кабинета  управления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</si>
  <si>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централизованной бухгалтерии управления образования (Иные бюджетные ассигнования)</t>
  </si>
  <si>
    <t>03 В 05 10190</t>
  </si>
  <si>
    <t>Расходы на обеспечение деятельности, оказание услуг и выполнение работ подведомственных учреждений, организующих предоставление государственных и муниципальных услуг на базе многофункционального центра  (Предоставление субсидий бюджетным, автономным учреждениям и иным некоммерческим  организациям)</t>
  </si>
  <si>
    <t>Расходы на обеспечение деятельности (оказание услуг) муниципальных  учреждений культуры (Иные бюджетные ассигнования)</t>
  </si>
  <si>
    <t>71 2 00 10190</t>
  </si>
  <si>
    <t>71 1 00 10190</t>
  </si>
  <si>
    <t>71 3 00 10190</t>
  </si>
  <si>
    <t>73 1 00 10190</t>
  </si>
  <si>
    <t>73 2 00 10190</t>
  </si>
  <si>
    <t xml:space="preserve">73 2 00 10190 </t>
  </si>
  <si>
    <t xml:space="preserve">Подпрограмма "Развитие мер социальной поддержки отдельных категорий граждан" </t>
  </si>
  <si>
    <t>01 1</t>
  </si>
  <si>
    <t>01 1 01</t>
  </si>
  <si>
    <t>Назначение и выплата социального пособия на погребение умерших граждан (Социальное обеспечение и иные выплаты населению)</t>
  </si>
  <si>
    <t>Предоставление субсидий на оплату жилого помещения и коммунальных услуг(Социальное обеспечение и иные выплаты населению)</t>
  </si>
  <si>
    <t>Предоставление мер социальной поддержки многодетных семей  и семей, в которых один или оба родителя являются инвалидами (Социальное обеспечение и иные выплаты населению)</t>
  </si>
  <si>
    <t>Предоставление мер социальной поддержки ветеранам труда, ветеранам военной службы, ветеранам государственной службы  (Социальное обеспечение и иные выплаты населению)</t>
  </si>
  <si>
    <t>Ежемесячная денежная выплата,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</si>
  <si>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01 2</t>
  </si>
  <si>
    <t>02 5</t>
  </si>
  <si>
    <t>Основное мероприятие "Финансовое обеспечение выполнения функций финансовых органов, оказания услуг и выполнения работ"</t>
  </si>
  <si>
    <t>02 5 01</t>
  </si>
  <si>
    <t>02 5 01 10190</t>
  </si>
  <si>
    <t xml:space="preserve">Основное мероприятие "Повышение эффективности и результативности бюджетных расходов муниципальных образований" </t>
  </si>
  <si>
    <t>Дотации на выравнивание бюджетной обеспеченности поселений  (Межбюджетные трансферты)</t>
  </si>
  <si>
    <t>02 4</t>
  </si>
  <si>
    <t>02 4 03 20450</t>
  </si>
  <si>
    <t>Мероприятия, связанные с предоставлением мер социальной поддержки по оплате жилых помещений, отопления и освещения работникам культуры, работающим и проживающим в сельской местности, рабочих поселках (поселках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</si>
  <si>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</si>
  <si>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 xml:space="preserve">Финансовое обеспечение выполнения функций органов местного самоуправления, оказания услуг и выполнения работ  (Иные бюджетные ассигнования) </t>
  </si>
  <si>
    <t>Дополнительное пенсионное обеспечение муниципальных служащих (Социальное обеспечение и иные выплаты населению)</t>
  </si>
  <si>
    <t>03 3 01 20510</t>
  </si>
  <si>
    <t xml:space="preserve">Расходы на обеспечение деятельности (оказание услуг) муниципальных дошкольных образовательных учреждений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</si>
  <si>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Назначение и выплата ежемесячного денежного вознаграждения ветеранам труда  Карачаево-Черкесской Республики (Социальное обеспечение и иные выплаты населению) </t>
  </si>
  <si>
    <t>Подпрограмма "Эффективная система межбюджетных отношений в Урупском муниципальном районе"</t>
  </si>
  <si>
    <t>03 3 01</t>
  </si>
  <si>
    <t>Основное мероприятие "Обеспечение качества образовательных услуг"</t>
  </si>
  <si>
    <t>Основное мероприятие "Эффективное финансовое обеспечение программы"</t>
  </si>
  <si>
    <t>Предоставление мер социальной поддержки по оплате жилищно-коммунальных услуг отдельным категориям граждан (Социальное обеспечение и иные выплаты населению)</t>
  </si>
  <si>
    <t>01 1 01 52500</t>
  </si>
  <si>
    <t>Расходы на обеспечение деятельности (оказание услуг) муниципальных  учреждений культуры  (Закупка товаров, работ и услуг для обеспечения государственных (муниципальных) нужд)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</si>
  <si>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</si>
  <si>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r>
      <t xml:space="preserve">Расходы на обеспечение деятельности (оказание услуг) муниципальных дошкольных образовательных учреждений    (Закупка товаров, работ и услуг для обеспечения государственных( муниципальных) нужд) </t>
    </r>
  </si>
  <si>
    <r>
  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  </r>
  </si>
  <si>
    <t>Расходы на обеспечение деятельности (оказание услуг) методического кабинета управления образования  (Закупка товаров, работ и услуг для обеспечения государственных( муниципальных) нужд)</t>
  </si>
  <si>
    <t>Расходы на обеспечение деятельности (оказание услуг) централизованной бухгалтерии управления образования  (Закупка товаров, работ и услуг для  обеспечения государственных( муниципальных) нужд)</t>
  </si>
  <si>
    <t xml:space="preserve">Финансовое обеспечение выполнения функций органов местного самоуправления, оказания услуг и выполнения работ (Закупка товаров, работ и услуг для обеспечения  государственных (муниципальных) нужд) </t>
  </si>
  <si>
    <t xml:space="preserve">Основное мероприятие "Предоставляемые меры социальной поддержки отдельных категорий граждан" </t>
  </si>
  <si>
    <t xml:space="preserve">Основное мероприятие "Финансовое обеспечение выполнения функций муниципальных органов, оказания услуг и выполнения работ" </t>
  </si>
  <si>
    <t>Итого по муниципальным программам</t>
  </si>
  <si>
    <t>1.</t>
  </si>
  <si>
    <t>2.</t>
  </si>
  <si>
    <t>3.</t>
  </si>
  <si>
    <t>6.</t>
  </si>
  <si>
    <t>7.</t>
  </si>
  <si>
    <t>8.</t>
  </si>
  <si>
    <t xml:space="preserve">Итого по непрограммным расходам </t>
  </si>
  <si>
    <t>Распределение бюджетных ассигнований</t>
  </si>
  <si>
    <t>Р</t>
  </si>
  <si>
    <t>ПР</t>
  </si>
  <si>
    <t>04 4 01</t>
  </si>
  <si>
    <t>04 4 01 10190</t>
  </si>
  <si>
    <t>4.</t>
  </si>
  <si>
    <t>Основное мероприятие "Дорожный комплекс"</t>
  </si>
  <si>
    <r>
      <t xml:space="preserve">Расходы на обеспечение деятельности (оказание услуг) муниципальных дошкольных образовательных учреждений  (Закупка товаров, работ и услуг для обеспечения государственных (муниципальных) нужд) </t>
    </r>
  </si>
  <si>
    <t>Наименование главных распорядителей бюджетных средств</t>
  </si>
  <si>
    <t>№ п/п</t>
  </si>
  <si>
    <t>Подпрограмма "Нормативно-методическое обеспечение и организация бюджетного процесса"</t>
  </si>
  <si>
    <t>Основное мероприятие "Материально-техническое обеспечение бюджетного процесса"</t>
  </si>
  <si>
    <t>02 2</t>
  </si>
  <si>
    <t>02 2 04</t>
  </si>
  <si>
    <t>02 2 04 10190</t>
  </si>
  <si>
    <t>Подпрограмма "Обеспечение условий реализации Программы"</t>
  </si>
  <si>
    <t>02 4 03</t>
  </si>
  <si>
    <t>03 В 05 20600</t>
  </si>
  <si>
    <t>06 0 01</t>
  </si>
  <si>
    <t>06 0 01 20670</t>
  </si>
  <si>
    <t xml:space="preserve">Подпрограмма  "Сохранение  и развитие библиотечного дела" </t>
  </si>
  <si>
    <t xml:space="preserve">Подпрограмма  "Сохранение  традиционной народной культуры, развитие  досуговой деятельности" </t>
  </si>
  <si>
    <t xml:space="preserve">по целевым статьям (муниципальным программам Урупского муниципального района   и </t>
  </si>
  <si>
    <t xml:space="preserve">непрограммным направлениям деятельности), группам видов расходов, разделам, подразделам </t>
  </si>
  <si>
    <t xml:space="preserve"> классификации расходов бюджета Урупского муниципального района </t>
  </si>
  <si>
    <t xml:space="preserve">к решению Совета   </t>
  </si>
  <si>
    <t xml:space="preserve">Урупского муниципального района                                    </t>
  </si>
  <si>
    <t>Предоставление мер социальной поддержки по оплате жилищно-коммунальных услуг отдельным категориям граждан (Закупка товаров, работ и услуг для обеспечения государственных (муниципальных) нужд)</t>
  </si>
  <si>
    <t>Предоставление субсидий на оплату жилого помещения и коммунальных услуг(Закупка товаров, работ и услуг для обеспечения государственных (муниципальных) нужд)</t>
  </si>
  <si>
    <t>Предоставление мер социальной поддержки многодетных семей  и семей, в которых один или оба родителя являются инвалидами (Закупка товаров, работ и услуг для обеспечения государственных (муниципальных) нужд)</t>
  </si>
  <si>
    <t>Предоставление мер социальной поддержки ветеранам труда, ветеранам военной службы, ветеранам государственной службы  (Закупка товаров, работ и услуг для обеспечения государственных (муниципальных) нужд)</t>
  </si>
  <si>
    <t>Назначение и выплата ежемесячного денежного вознаграждения ветеранам труда  Карачаево-Черкесской Республики  (Закупка товаров, работ и услуг для обеспечения государственных (муниципальных) нужд)</t>
  </si>
  <si>
    <t xml:space="preserve">Республиканский материнский  капитал при рождении четвертого  или последующих детей по КЧР (Закупка товаров, работ и услуг для обеспечения государственных (муниципальных) нужд) </t>
  </si>
  <si>
    <t>Республиканский материнский  капитал при рождении четвертого  или последующих детей по КЧР (Социальное обеспечение и иные выплаты населению)</t>
  </si>
  <si>
    <t>Мероприятия, связанные с проведением топографо-геодезических, картографических и землеустроительных работ (Закупка товаров, работ и услуг для обеспечения государственных (муниципальных) нужд)</t>
  </si>
  <si>
    <t>12</t>
  </si>
  <si>
    <t>99 9 00 80060</t>
  </si>
  <si>
    <t>ВСЕГО (без условно утвержденных расходов)</t>
  </si>
  <si>
    <t>09 0 01</t>
  </si>
  <si>
    <t>09 0 01 80030</t>
  </si>
  <si>
    <t xml:space="preserve">08 0 03 </t>
  </si>
  <si>
    <t>08 0 03 20690</t>
  </si>
  <si>
    <t>Основное мероприятие"Проведение  проверок  состояния автомобильных дорог, улично-дорожной сети, автобусных маршрутов и остановок общественного транспорта"</t>
  </si>
  <si>
    <t>Расходы на проведение мероприятий по программе (Закупка товаров, работ и услуг для обеспечения государственных (муниципальных) нужд)</t>
  </si>
  <si>
    <t>10 0 05</t>
  </si>
  <si>
    <t>10 0 05 20750</t>
  </si>
  <si>
    <t>10 0 06</t>
  </si>
  <si>
    <t>10 0 06 20750</t>
  </si>
  <si>
    <t>Основное мероприятие "Вовлечение  детей и молодежи в работу по обеспечению безопасности дорожного движения"</t>
  </si>
  <si>
    <t>Основное  мероприятие " Профилактика  детского дорожно-транспортного травматизма"</t>
  </si>
  <si>
    <t>10 0 08</t>
  </si>
  <si>
    <t>10 0 08 20750</t>
  </si>
  <si>
    <t xml:space="preserve">Муниципальная программа "Социальная поддержка населения Урупского муниципального района " </t>
  </si>
  <si>
    <t xml:space="preserve">Подпрограмма "Обеспечение условий реализации районной муниципальной программы "Социальная поддержка населения Урупского муниципального района" </t>
  </si>
  <si>
    <t xml:space="preserve">Муниципальная  программа  "Развитие культуры Урупского муниципального района " </t>
  </si>
  <si>
    <t>Муниципальная комплексная целевая программа "Комплексные меры противодействия злоупотреблению наркотическими средствами и их незаконному обороту в Урупском муниципальном районе "</t>
  </si>
  <si>
    <t>Проведение общих мероприятий в рамках программы "Комплексные меры противодействия злоупотреблению наркотическими средствами и их незаконному обороту в Урупском муниципальном районе " (Закупка товаров, работ и услуг для обеспечения государственных (муниципальных) нужд)</t>
  </si>
  <si>
    <t>Муниципальная целевая программа "Комплексное развитие транспортной инфраструктуры на территории Урупского муниципального района 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</si>
  <si>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</si>
  <si>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 "Энергосбережение и повышение  энергетической эффективности в Урупском муниципальном районе "</t>
  </si>
  <si>
    <t xml:space="preserve">Обеспечение учебного процесса в муниципальных общеобразовательных учреждениях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</si>
  <si>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учебного процесса в муниципальных общеобразовательных учреждениях (Закупка товаров, работ и услуг для обеспечения государственных (муниципальных) нужд </t>
  </si>
  <si>
    <t>Муниципальная программа "Развитие  киновидеообслуживания населения Урупского муниципального района "</t>
  </si>
  <si>
    <t>Основное мероприятие "Обеспечение безопасности образовательных учреждений"</t>
  </si>
  <si>
    <t>03 7</t>
  </si>
  <si>
    <t>03 7 01</t>
  </si>
  <si>
    <t>03 7 01 20470</t>
  </si>
  <si>
    <t xml:space="preserve">Основное мероприятие  "Региональный проект "Финансовая поддержка семей при рождении детей"" </t>
  </si>
  <si>
    <t xml:space="preserve">01 1 Р1 </t>
  </si>
  <si>
    <t>01 1 P1 50840</t>
  </si>
  <si>
    <t xml:space="preserve">Единовременная денежная выплата в связи с рождением второго ребенка (Закупка товаров, работ и услуг для обеспечения государственных (муниципальных) нужд) </t>
  </si>
  <si>
    <t>Единовременная денежная выплата в связи с рождением второго ребенка (Социальное обеспечение и иные выплаты населению)</t>
  </si>
  <si>
    <t>03 1 03  66110</t>
  </si>
  <si>
    <t>03 3 01 66010</t>
  </si>
  <si>
    <t xml:space="preserve">Расходы на обеспечение деятельности (оказание услуг) муниципальных общеобразовательных учреждений  (Закупка товаров, работ и услуг для обеспечения государственных( муниципальных) нужд) </t>
  </si>
  <si>
    <t>Расходы на обеспечение деятельности (оказание услуг)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</t>
  </si>
  <si>
    <t>04 401  20643</t>
  </si>
  <si>
    <t>Ежемесячная денежная выплата, в случае рождения третьего ребенка или последующих детей до достижения ребенком возраста трех лет (Закупка товаров, работ и услуг для обеспечения государственных (муниципальных) нужд) )</t>
  </si>
  <si>
    <t>12 0 01</t>
  </si>
  <si>
    <t>12 0 01 20551</t>
  </si>
  <si>
    <t>Расходы на обеспечение деятельности  средств массовой информации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</si>
  <si>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средств массовой информации (Закупка товаров, работ и услуг для  обеспечения государственных (муниципальных) нужд)</t>
  </si>
  <si>
    <t>01 1 02</t>
  </si>
  <si>
    <t>01 1 02 20060</t>
  </si>
  <si>
    <t>Оказание государственной социальной помощи на основании социального контракта отдельным категориям граждан (Социальное обеспечение и иные выплаты населению)</t>
  </si>
  <si>
    <t>04 4 01 20640</t>
  </si>
  <si>
    <t>04 4 01 20641</t>
  </si>
  <si>
    <t>Основное мероприятие "Совершенствование  нормативной правовой базы в области профилактики правонарушений"</t>
  </si>
  <si>
    <t>08 0 01</t>
  </si>
  <si>
    <t>08 0 01 20690</t>
  </si>
  <si>
    <t>Основное мероприятие "Профилактика  правонарушений, связанных  с незаконным оборотом наркотиков "</t>
  </si>
  <si>
    <t>08 0 04</t>
  </si>
  <si>
    <t>08 0 04 20690</t>
  </si>
  <si>
    <t>Муниципальная программа "Поддержка и развитие  малого и среднего предпринимательства в Урупском муниципальном районе"</t>
  </si>
  <si>
    <t>Основное мероприятие "Консультационная поддержка субъектов малого и среднего предпринимательста"</t>
  </si>
  <si>
    <t>Проведение общих мероприятий в рамках программы "Поддержка и развитие  малого и среднего предпринимательства в Урупском муниципальном районе " (Закупка товаров, работ и услуг для обеспечения государственных (муниципальных) нужд)</t>
  </si>
  <si>
    <t>07 0 03</t>
  </si>
  <si>
    <t>07 0 03 20691</t>
  </si>
  <si>
    <t>Муниципальная программа "Развитие и становление  Урупского районного казачьего общества Баталпашинского казачьего отдела Кубанского войскового казачьего общества"</t>
  </si>
  <si>
    <t>Проведение мероприятий  в рамках Программы  (Закупка товаров, работ и услуг для обеспечения государственных (муниципальных) нужд)</t>
  </si>
  <si>
    <t>13 0 01</t>
  </si>
  <si>
    <t>13 0 01 20642</t>
  </si>
  <si>
    <t>Муниципальная программа "Профилактика терроризма и экстремизма в Урупском муниципальном районе "</t>
  </si>
  <si>
    <t xml:space="preserve">Муниципальная программа  "Управление муниципальными финансами  Урупского муниципального района " </t>
  </si>
  <si>
    <t>Подпрограмма "Безопасность образовательных учреждений"</t>
  </si>
  <si>
    <t>Подпрограмма "Финансовое обеспечение условий реализации муниципальной программы "Развитие образования в Урупском муниципальном районе"</t>
  </si>
  <si>
    <t xml:space="preserve">Основное мероприятие "Реализация  мер социальной поддержки отдельных категорий граждан по решению органов  местного самоуправления Урупского муниципального района " </t>
  </si>
  <si>
    <t>Основное мероприятие "Мероприятия в сфере культуры по библиотечному, библиографическому и информационному обслуживанию населения, в том числе комплектование  фондов библиотек, проведение мероприятий, конкурсов, организация работы клубов"</t>
  </si>
  <si>
    <t xml:space="preserve">Муниципальная  программа "Развитие образования в Урупском муниципальном районе" </t>
  </si>
  <si>
    <t>03 6</t>
  </si>
  <si>
    <t>03 6 01</t>
  </si>
  <si>
    <t>03 6 01 L3040</t>
  </si>
  <si>
    <t>Подпрограмма "Горячее питание школьников"</t>
  </si>
  <si>
    <t>Основное мероприятие "Обеспечение качественного сбалансированного школьного питания"</t>
  </si>
  <si>
    <t xml:space="preserve">Организация  бесплатного горячего питания обучающихся, получающих начальное общее образование в государственных и муниципальных  образовательных организациях (Закупка товаров, работ и услуг для обеспечения государственных  муниципальных) нужд) </t>
  </si>
  <si>
    <t>05 0 01</t>
  </si>
  <si>
    <t>05 0 01 20645</t>
  </si>
  <si>
    <t>Основное  мероприятие  "Организация и проведение мероприятий, направленных на сохранение и развитие  самобытной  казачьей культуры, духовное возрождение, военно-патриотическое и физическое воспитание молодежи"</t>
  </si>
  <si>
    <t>Проведение общих мероприятий в рамках программы "Профилактика терроризма и экстремизма в Урупском муниципальном районе " (Закупка товаров, работ и услуг для обеспечения государственных (муниципальных) нужд)</t>
  </si>
  <si>
    <t>Оказание государственной социальной помощи на основании социального контракта отдельным категориям граждан (Закупка товаров, работ и услуг для обеспечения государственных (муниципальных)</t>
  </si>
  <si>
    <t xml:space="preserve">Дополнительное пенсионное обеспечение муниципальных служащих (Закупка товаров, работ и услуг для обеспечения государственных (муниципальных) нужд) </t>
  </si>
  <si>
    <t>Основное мероприятие "Повышение качества дошкольного образования, развитие матриально-технической базы муниципальных образовательных учреждений, реализующих общеобразовательную программу дошкольного образования"</t>
  </si>
  <si>
    <t>Основное мероприятие  "Создание системы выявления, развития и поддержки талантливых детей в различных областях деятельности "</t>
  </si>
  <si>
    <t xml:space="preserve">Основное мероприятие  "Организация и проведение культурно-массовых мероприятий,сохранение нематериального культурного наследия, поддержка и развитие самодеятельного народного творчества" </t>
  </si>
  <si>
    <t>5.</t>
  </si>
  <si>
    <t>Основное мероприятие "Мероприятия по профилактике  среди несовершеннолетних и молодежи в Урупском муниципальном районе"</t>
  </si>
  <si>
    <t>Основное мероротятие "Внедрение приборного учета объема потребления энергетических ресурсов"</t>
  </si>
  <si>
    <t>11 0 02</t>
  </si>
  <si>
    <t xml:space="preserve">11 0 02 20740 </t>
  </si>
  <si>
    <t>Муниципальная  программа "Развитие физической культуры и спорта в  Урупском муниципальном районе  "</t>
  </si>
  <si>
    <t>Основное мероприятие «Обеспечение деятельности средств массовой информации Урупского муниципального района»</t>
  </si>
  <si>
    <t>Муниципальная программа "Развитие средств массовой информации в Урупском муниципальном районе "</t>
  </si>
  <si>
    <t>01 1 01 R4040</t>
  </si>
  <si>
    <t>01 2 01 10190</t>
  </si>
  <si>
    <t>01 2 01</t>
  </si>
  <si>
    <t xml:space="preserve">Единовременная выплата при рождении третьего ребенка (Закупка товаров, работ и услуг для обеспечения государственных (муниципальных) нужд) </t>
  </si>
  <si>
    <t>Единовременная выплата при рождении третьего ребенка (Социальное обеспечение и иные выплаты населению)</t>
  </si>
  <si>
    <t xml:space="preserve"> Сумма на 2024 год</t>
  </si>
  <si>
    <t>Приложение 5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</si>
  <si>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 (Социальное обеспечение и иные выплаты населению)</t>
  </si>
  <si>
    <t>Осуществление полномочий по составлению (изменению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</si>
  <si>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99 8 00 51200</t>
  </si>
  <si>
    <t>Финансовое обеспечение деятельности (оказание услуг) муниципальных учреждений в сфере киновидеообслуживания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</si>
  <si>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деятельности (оказание услуг) муниципальных учреждений в сфере киновидеообслуживания населения (Закупка товаров, работ и услуг для обеспечения государственных (муниципальных) нужд)</t>
  </si>
  <si>
    <t xml:space="preserve">Мероприятия в сфере  дорожной деятельности в отношении автомобильных дорог общего пользования местного значения в границах  муниципального района (Закупка товаров, работ и услуг для обеспечения государственных (муниципальных) нужд) </t>
  </si>
  <si>
    <t>Проведение неотложных аварийно-восстановительных работ, мероприятий по предупреждению и ликвидации последствий чрезвычайных ситуаций (Закупка товаров, работ и услуг для обеспечения государственных (муниципальных) нужд)</t>
  </si>
  <si>
    <t>Проведение мероприятий  в рамках Программы (Закупка товаров, работ и услуг для  обеспечения государственных (муниципальных) нужд)</t>
  </si>
  <si>
    <t>11 0 03</t>
  </si>
  <si>
    <t xml:space="preserve">11 0 03 20740 </t>
  </si>
  <si>
    <t>14 0 01</t>
  </si>
  <si>
    <t>14 0 01 20700</t>
  </si>
  <si>
    <t>Проведение мероприятий  в рамках программы   (Предоставление субсидий бюджетным, автономным учреждениям и иным некоммерческим  организациям)</t>
  </si>
  <si>
    <t>15</t>
  </si>
  <si>
    <t>Муниципальная программа  "Предупреждение и ликвидация последствий чрезвычайных ситуаций, реализация мер пожарной безопасности"</t>
  </si>
  <si>
    <t>15 0 02</t>
  </si>
  <si>
    <t>Основное мероприятие "Обеспечение безопасности населения от чрезвычайных ситуаций природного и техногенного характера"</t>
  </si>
  <si>
    <t>15 0 02 80120</t>
  </si>
  <si>
    <t>03 1 03 20480</t>
  </si>
  <si>
    <t xml:space="preserve"> Сумма на 2025 год</t>
  </si>
  <si>
    <t>99 9 00 80080</t>
  </si>
  <si>
    <t>Расходы  на проведение мероприятий  по предупреждению и минимизации негативного воздействия на окружающую среду (Закупка товаров, работ и услуг для обеспечения государственных (муниципальных) нужд)</t>
  </si>
  <si>
    <t>Муниципальная  программа "Профилактика правонарушений в Урупском муниципальном районе"</t>
  </si>
  <si>
    <t>Основное  мероприятие  "Организация  кинопоказа, проведение мероприятий"</t>
  </si>
  <si>
    <t>Основное мероприятие "Общие организационные мероприятия"</t>
  </si>
  <si>
    <t>16 0 01</t>
  </si>
  <si>
    <t>16</t>
  </si>
  <si>
    <t>Проведение  мероприятий в рамках программы "Профилактика  правонарушений в Урупском муниципальном районе " (Закупка товаров, работ и услуг для обеспечения государственных (муниципальных) нужд)</t>
  </si>
  <si>
    <t>16 0 01 20770</t>
  </si>
  <si>
    <t>Основное мероприятие "Предупреждение беспризорности, безнадзорности, профилактика правонарушений несовершеннолетних"</t>
  </si>
  <si>
    <t>16 0 02</t>
  </si>
  <si>
    <t>16 0 02 20770</t>
  </si>
  <si>
    <t>Основное мероприятие "Культурное, спортивное, прововое, нравственное и военно-патриотическое воспитание граждан"</t>
  </si>
  <si>
    <t>16 0 03</t>
  </si>
  <si>
    <t>16 0 03 20770</t>
  </si>
  <si>
    <t>Основное мероприятие "Предупреждение  экстремизма и терроризма"</t>
  </si>
  <si>
    <t>16 0 05</t>
  </si>
  <si>
    <t>16 0 05 20770</t>
  </si>
  <si>
    <t>Основное мероприятие "Предупреждение преступлений  и правонарушений  в общественных местах"</t>
  </si>
  <si>
    <t>16 0 06</t>
  </si>
  <si>
    <t>16 0 06 20770</t>
  </si>
  <si>
    <t>Субсидии юридическим лицам (кроме государственных, муниципальных организаций) в части затрат, связанных с предоставлением услуг по перевозке пассажиров (Иные бюджетные ассигнования)</t>
  </si>
  <si>
    <t>99 9 00 60090</t>
  </si>
  <si>
    <t>Мероприятия, связанные с внесением изменений в Правила землепользования и застройки сельских поселений района (Закупка товаров, работ и услуг для обеспечения государственных (муниципальных) нужд)</t>
  </si>
  <si>
    <t>99 9 00 80130</t>
  </si>
  <si>
    <t>Расходы на 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 организациям)</t>
  </si>
  <si>
    <t>Расходы на 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</si>
  <si>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Подпрограмма "Патриотическое воспитание граждан Урупского муниципального района"</t>
  </si>
  <si>
    <t>Основное мероприятие "Совершенствование системы патриотического воспитания граждан"</t>
  </si>
  <si>
    <t>Проведение общих мероприятий в рамках подпрограммы (Закупка товаров, работ и услуг для обеспечения государственных (муниципальных) нужд)</t>
  </si>
  <si>
    <t>03 8</t>
  </si>
  <si>
    <t>03 8 01</t>
  </si>
  <si>
    <t>03 8 01 20560</t>
  </si>
  <si>
    <t>03 3 01 20730</t>
  </si>
  <si>
    <t>03 7 01 20500</t>
  </si>
  <si>
    <t>Основное  мероприятие "Повышение безопасности дорожного движения на территории муниципального района"</t>
  </si>
  <si>
    <t>09 0 03</t>
  </si>
  <si>
    <t>09 0 03 80030</t>
  </si>
  <si>
    <t>Муниципальная  программа "Обеспечение жильем молодых семей в  Урупском муниципальном районе"</t>
  </si>
  <si>
    <t>Основное мероприятияе "Реализация мероприятий в рамках муниципальной  программы "Обеспечение жильем молодых семей в  Урупском муниципальном районе"</t>
  </si>
  <si>
    <t>Реализация мероприятий  по обеспечению жильем молодых семей (Социальное обеспечение и иные выплаты населению)</t>
  </si>
  <si>
    <t>17</t>
  </si>
  <si>
    <t>17 0 01</t>
  </si>
  <si>
    <t>17 0 01 L4970</t>
  </si>
  <si>
    <t>на 2024 год и на плановый период 2025 и 2026 годов</t>
  </si>
  <si>
    <t xml:space="preserve"> Сумма на 2026 год</t>
  </si>
  <si>
    <t>99 9 00 80020</t>
  </si>
  <si>
    <t>Мероприятия по проведению выборов депутатов в законодательные (представительные) органы местного самоуправления муниципального района (Иные бюджетные ассигнования)</t>
  </si>
  <si>
    <t>99 8 00 61102</t>
  </si>
  <si>
    <t>99 8 00 61104</t>
  </si>
  <si>
    <t>99 8 00 61101</t>
  </si>
  <si>
    <t>03 5 02 22240</t>
  </si>
  <si>
    <t>Основное мероприятие "Пропаганда энергосбережения в Урупском муниципальном районе"</t>
  </si>
  <si>
    <t>11 0 01</t>
  </si>
  <si>
    <t>11 0 01 20740</t>
  </si>
  <si>
    <t>Основное мероприятияе "Организация и проведение  физкультурных и спортивно-массовых  мероприятий"</t>
  </si>
  <si>
    <t>03 1 03 22240</t>
  </si>
  <si>
    <t>03 3 01 22240</t>
  </si>
  <si>
    <t>Основное мероприятие "Применение энергосберегающих технологий"</t>
  </si>
  <si>
    <t>Проведение мероприятий  в рамках Программы (Предоставление субсидий бюджетным, автономным учреждениям и иным некоммерческим  организациям)</t>
  </si>
  <si>
    <t>Реализация мероприятий  по организации  и оздоровлению детей в образовательных учрнеждениях за счет средств республиканского бюджета Карачаево-Черкесской Республики (Закупка товаров, работ и услуг для  обеспечения государственных (муниципальных) нужд)</t>
  </si>
  <si>
    <t>03 3 01 61201</t>
  </si>
  <si>
    <t>03 1 03 61210</t>
  </si>
  <si>
    <t>03 3 01 22130</t>
  </si>
  <si>
    <t>01 1 01 22430</t>
  </si>
  <si>
    <t>01 1 01 22648</t>
  </si>
  <si>
    <t>01 1 01 22651</t>
  </si>
  <si>
    <t>01 1 01 22652</t>
  </si>
  <si>
    <t>01 1 01 22653</t>
  </si>
  <si>
    <t>01 1 01 22655</t>
  </si>
  <si>
    <t>01 1 01 15620</t>
  </si>
  <si>
    <t>01 1 01 22450</t>
  </si>
  <si>
    <t>01 1 Р1 22230</t>
  </si>
  <si>
    <t>01 1 Р1 22231</t>
  </si>
  <si>
    <t xml:space="preserve">Организация  бесплатного горячего питания обучающихся, получающих начальное общее образование в государственных и муниципальных  образовательных организациях с ограниченными возможностями здоровья (Закупка товаров, работ и услуг для обеспечения государственных  муниципальных) нужд) </t>
  </si>
  <si>
    <t xml:space="preserve">Дополнительное финансовое обеспечение деятельности (оказание услуг) муниципальных дошкольных образовательных  учреждений за счет платных услуг  (Закупка товаров, работ и услуг для обеспечения государственных (муниципальных) нужд) </t>
  </si>
  <si>
    <t xml:space="preserve"> Расходы на содержание ребенка в семье опекуна и приемной семье, а также  оплата труда приемному родителю (Социальное обеспечение и иные выплаты населению)</t>
  </si>
  <si>
    <t xml:space="preserve">Осуществление отдельных государственных полномочий  органами местного самоуправления муниципальных образований по организации и осуществлению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</si>
  <si>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отдельных государственных полномочий  органами местного самоуправления муниципальных образований по организации и осуществлению деятельности по опеке и попечительству   (Закупка товаров, работ и услуг для обеспечения государственных (муниципальных) нужд)</t>
  </si>
  <si>
    <t xml:space="preserve">Подпрограмма  "Финансовое обеспечение условий реализации муниципальной программы " </t>
  </si>
  <si>
    <t>Предоставление компенсации отдельным категориям граждан по  оплате взноса на капитальный ремонт общего имущества в многоквартирном доме   (Закупка товаров, работ и услуг для обеспечения государственных (муниципальных) нужд)</t>
  </si>
  <si>
    <t xml:space="preserve">Предоставление компенсации отдельным категориям граждан  по оплате взноса на капитальный ремонт общего имущества в многоквартирном доме (Социальное обеспечение и иные выплаты населению) </t>
  </si>
  <si>
    <t>Основное мероприятие "Профилактика идеологии терроризма и экстремизма в Урупском  муниципальном районе"</t>
  </si>
  <si>
    <t xml:space="preserve">Осуществление отдельных государственных полномочий  органами местного самоуправления муниципальных образований по  созданию комиссии по делам  несовершеннолетних и защите их прав и организации деятельности таких комиссий" 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</si>
  <si>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 органами местного самоуправления муниципальных образований по  созданию комиссии по делам  несовершеннолетних и защите их прав и организации деятельности таких комиссий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</si>
  <si>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 по обеспечению деятельности административных комиссий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</si>
  <si>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отдельных государственных полномочий  органами местного самоуправления муниципальных образований  по формированию, содержанию и использованию Архивного фонда КЧР(Расходы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</si>
  <si>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части  родительской  платы за содержание (присмотр и уход ) ребенка в образовательных организациях , реализующих основную  общеобразовательную  программу дошкольного образования (Социальное обеспечение и иные выплаты населению)</t>
  </si>
  <si>
    <t xml:space="preserve">Реализация мероприятий  по организации  и оздоровлению детей в образовательных учреждениях за счет средств местного бюджета (Закупка товаров, работ и услуг для обеспечения государственных (муниципальных) нужд) </t>
  </si>
  <si>
    <t>Основное мероприятие " Создание системы выявления, развития и поддержки  талантливых детей в различных областях деятельности"</t>
  </si>
  <si>
    <t>Расходы на обеспечение деятельности (оказание услуг) муниципальных учреждений дополнительного образования  (Предоставление субсидий бюджетным, автономным учреждениям и иным некоммерческим  организациям)</t>
  </si>
  <si>
    <t>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организаций, работающим и проживающим в сельской местности, рабочих поселках (поселках городского типа)  (Предоставление субсидий бюджетным, автономным учреждениям и иным некоммерческим  организациям)</t>
  </si>
  <si>
    <t>03 2</t>
  </si>
  <si>
    <t>03 2 02</t>
  </si>
  <si>
    <t>03 2 02 20720</t>
  </si>
  <si>
    <t>03 2 02 22240</t>
  </si>
  <si>
    <t>Подпрограмма "Организация  предоставления дополнительного образования детей в муниципальном бюджетном учреждении дополнительного образования "Центр дополнительного образования детей" Урупского муниципального района"</t>
  </si>
  <si>
    <t>03 2 03</t>
  </si>
  <si>
    <t>03 2 03 20760</t>
  </si>
  <si>
    <t>Основное мероприятие "Повышение качества оказания услуг , для устойчивого развития системы дополнительного образования детей в районе, обеспечение качества, доступности и эффективности дополнительного образования детей на основе сохранения лучших традиций внешкольного воспитания и дополнительного образования по различным направлениям образовательной деятельности"</t>
  </si>
  <si>
    <t>03 6 01 S1240</t>
  </si>
  <si>
    <t>Основное мероприятие "Создание эффективной системы управления и финансового обеспечения условий реализации  муниципальной программы"</t>
  </si>
  <si>
    <t>01 2 01 61103</t>
  </si>
  <si>
    <t>от 28.12.2023 № 48</t>
  </si>
  <si>
    <t>Предоставление мер социальной поддержки реабилитированных лиц и лиц, признанных пострадавшими от политических репрессий (Социальное обеспечение и иные выплаты населению)</t>
  </si>
  <si>
    <t>Предоставление мер социальной поддержки реабилитированных лиц и лиц, признанных пострадавшими от политических репрессий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</si>
</sst>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  <numFmt numFmtId="180" formatCode="#,##0.00000"/>
    <numFmt numFmtId="181" formatCode="0.00000"/>
    <numFmt numFmtId="182" formatCode="0.0000"/>
    <numFmt numFmtId="183" formatCode="[$-FC19]d\ mmmm\ yyyy\ &quot;г.&quot;"/>
    <numFmt numFmtId="184" formatCode="0.000000"/>
    <numFmt numFmtId="185" formatCode="0.0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178" fontId="54" fillId="33" borderId="0" xfId="0" applyNumberFormat="1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top"/>
    </xf>
    <xf numFmtId="0" fontId="57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57" fillId="0" borderId="0" xfId="0" applyFont="1" applyFill="1" applyAlignment="1">
      <alignment vertical="top" wrapText="1"/>
    </xf>
    <xf numFmtId="0" fontId="57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center" vertical="top"/>
    </xf>
    <xf numFmtId="178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178" fontId="8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172" fontId="32" fillId="0" borderId="11" xfId="0" applyNumberFormat="1" applyFont="1" applyFill="1" applyBorder="1" applyAlignment="1">
      <alignment horizontal="center" vertical="center"/>
    </xf>
    <xf numFmtId="172" fontId="32" fillId="0" borderId="25" xfId="0" applyNumberFormat="1" applyFont="1" applyFill="1" applyBorder="1" applyAlignment="1">
      <alignment horizontal="center" vertical="center"/>
    </xf>
    <xf numFmtId="172" fontId="32" fillId="0" borderId="25" xfId="0" applyNumberFormat="1" applyFont="1" applyFill="1" applyBorder="1" applyAlignment="1">
      <alignment horizontal="center" vertical="center" wrapText="1"/>
    </xf>
    <xf numFmtId="172" fontId="33" fillId="0" borderId="25" xfId="0" applyNumberFormat="1" applyFont="1" applyFill="1" applyBorder="1" applyAlignment="1">
      <alignment horizontal="center" vertical="center"/>
    </xf>
    <xf numFmtId="172" fontId="34" fillId="0" borderId="25" xfId="0" applyNumberFormat="1" applyFont="1" applyFill="1" applyBorder="1" applyAlignment="1">
      <alignment horizontal="center" vertical="center"/>
    </xf>
    <xf numFmtId="172" fontId="35" fillId="0" borderId="25" xfId="0" applyNumberFormat="1" applyFont="1" applyFill="1" applyBorder="1" applyAlignment="1">
      <alignment horizontal="center" vertical="center"/>
    </xf>
    <xf numFmtId="172" fontId="32" fillId="0" borderId="25" xfId="0" applyNumberFormat="1" applyFont="1" applyFill="1" applyBorder="1" applyAlignment="1">
      <alignment horizontal="center"/>
    </xf>
    <xf numFmtId="172" fontId="3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6" fillId="0" borderId="28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 wrapText="1"/>
    </xf>
    <xf numFmtId="172" fontId="3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7"/>
  <sheetViews>
    <sheetView tabSelected="1" view="pageBreakPreview" zoomScale="96" zoomScaleSheetLayoutView="96" zoomScalePageLayoutView="0" workbookViewId="0" topLeftCell="A1">
      <selection activeCell="B11" sqref="B11:I11"/>
    </sheetView>
  </sheetViews>
  <sheetFormatPr defaultColWidth="9.00390625" defaultRowHeight="12.75"/>
  <cols>
    <col min="1" max="1" width="4.375" style="4" customWidth="1"/>
    <col min="2" max="2" width="69.75390625" style="10" customWidth="1"/>
    <col min="3" max="3" width="15.625" style="6" customWidth="1"/>
    <col min="4" max="4" width="6.375" style="8" customWidth="1"/>
    <col min="5" max="5" width="5.625" style="8" customWidth="1"/>
    <col min="6" max="6" width="5.875" style="8" customWidth="1"/>
    <col min="7" max="7" width="14.75390625" style="9" customWidth="1"/>
    <col min="8" max="8" width="14.75390625" style="7" customWidth="1"/>
    <col min="9" max="9" width="14.875" style="7" customWidth="1"/>
  </cols>
  <sheetData>
    <row r="1" spans="1:11" ht="15.75">
      <c r="A1" s="14"/>
      <c r="B1" s="5"/>
      <c r="D1" s="15"/>
      <c r="E1" s="15"/>
      <c r="F1" s="16" t="s">
        <v>259</v>
      </c>
      <c r="G1" s="16"/>
      <c r="H1" s="16"/>
      <c r="I1" s="16"/>
      <c r="J1" s="17"/>
      <c r="K1" s="17"/>
    </row>
    <row r="2" spans="1:11" ht="15.75">
      <c r="A2" s="14"/>
      <c r="B2" s="5"/>
      <c r="D2" s="15"/>
      <c r="E2" s="15"/>
      <c r="F2" s="16" t="s">
        <v>146</v>
      </c>
      <c r="G2" s="16"/>
      <c r="H2" s="16"/>
      <c r="I2" s="16"/>
      <c r="J2" s="17"/>
      <c r="K2" s="17"/>
    </row>
    <row r="3" spans="1:11" ht="18.75" customHeight="1">
      <c r="A3" s="14"/>
      <c r="B3" s="5"/>
      <c r="D3" s="18"/>
      <c r="E3" s="18"/>
      <c r="F3" s="19" t="s">
        <v>147</v>
      </c>
      <c r="G3" s="19"/>
      <c r="H3" s="19"/>
      <c r="I3" s="19"/>
      <c r="J3" s="17"/>
      <c r="K3" s="17"/>
    </row>
    <row r="4" spans="1:11" ht="15.75">
      <c r="A4" s="14"/>
      <c r="B4" s="5"/>
      <c r="D4" s="15"/>
      <c r="E4" s="15"/>
      <c r="F4" s="16" t="s">
        <v>383</v>
      </c>
      <c r="G4" s="16"/>
      <c r="H4" s="16"/>
      <c r="I4" s="16"/>
      <c r="J4" s="17"/>
      <c r="K4" s="17"/>
    </row>
    <row r="5" spans="1:11" ht="15.75">
      <c r="A5" s="14"/>
      <c r="B5" s="5"/>
      <c r="C5" s="20"/>
      <c r="D5" s="20"/>
      <c r="E5" s="20"/>
      <c r="F5" s="20"/>
      <c r="G5" s="21"/>
      <c r="H5" s="22"/>
      <c r="I5" s="22"/>
      <c r="J5" s="17"/>
      <c r="K5" s="17"/>
    </row>
    <row r="6" spans="1:11" ht="15.75">
      <c r="A6" s="14"/>
      <c r="B6" s="5"/>
      <c r="G6" s="8"/>
      <c r="H6" s="22"/>
      <c r="I6" s="22"/>
      <c r="J6" s="17"/>
      <c r="K6" s="17"/>
    </row>
    <row r="7" spans="1:11" ht="18.75">
      <c r="A7" s="13" t="s">
        <v>121</v>
      </c>
      <c r="B7" s="13"/>
      <c r="C7" s="13"/>
      <c r="D7" s="13"/>
      <c r="E7" s="13"/>
      <c r="F7" s="13"/>
      <c r="G7" s="13"/>
      <c r="H7" s="13"/>
      <c r="I7" s="13"/>
      <c r="J7" s="17"/>
      <c r="K7" s="17"/>
    </row>
    <row r="8" spans="1:11" ht="18.75" customHeight="1">
      <c r="A8" s="23" t="s">
        <v>143</v>
      </c>
      <c r="B8" s="23"/>
      <c r="C8" s="23"/>
      <c r="D8" s="23"/>
      <c r="E8" s="23"/>
      <c r="F8" s="23"/>
      <c r="G8" s="23"/>
      <c r="H8" s="23"/>
      <c r="I8" s="23"/>
      <c r="J8" s="17"/>
      <c r="K8" s="17"/>
    </row>
    <row r="9" spans="1:11" ht="18.75">
      <c r="A9" s="23" t="s">
        <v>144</v>
      </c>
      <c r="B9" s="23"/>
      <c r="C9" s="23"/>
      <c r="D9" s="23"/>
      <c r="E9" s="23"/>
      <c r="F9" s="23"/>
      <c r="G9" s="23"/>
      <c r="H9" s="23"/>
      <c r="I9" s="23"/>
      <c r="J9" s="17"/>
      <c r="K9" s="17"/>
    </row>
    <row r="10" spans="1:11" ht="18.75">
      <c r="A10" s="14"/>
      <c r="B10" s="12" t="s">
        <v>145</v>
      </c>
      <c r="C10" s="12"/>
      <c r="D10" s="12"/>
      <c r="E10" s="12"/>
      <c r="F10" s="12"/>
      <c r="G10" s="12"/>
      <c r="H10" s="12"/>
      <c r="I10" s="12"/>
      <c r="J10" s="17"/>
      <c r="K10" s="17"/>
    </row>
    <row r="11" spans="1:11" ht="18.75">
      <c r="A11" s="14"/>
      <c r="B11" s="12" t="s">
        <v>324</v>
      </c>
      <c r="C11" s="12"/>
      <c r="D11" s="12"/>
      <c r="E11" s="12"/>
      <c r="F11" s="12"/>
      <c r="G11" s="12"/>
      <c r="H11" s="12"/>
      <c r="I11" s="12"/>
      <c r="J11" s="17"/>
      <c r="K11" s="17"/>
    </row>
    <row r="12" spans="1:11" ht="19.5" thickBot="1">
      <c r="A12" s="14"/>
      <c r="B12" s="11"/>
      <c r="C12" s="11"/>
      <c r="D12" s="11"/>
      <c r="E12" s="11"/>
      <c r="F12" s="11"/>
      <c r="G12" s="11"/>
      <c r="H12" s="11"/>
      <c r="I12" s="11"/>
      <c r="J12" s="17"/>
      <c r="K12" s="17"/>
    </row>
    <row r="13" spans="1:11" ht="24.75" customHeight="1">
      <c r="A13" s="25" t="s">
        <v>130</v>
      </c>
      <c r="B13" s="106" t="s">
        <v>129</v>
      </c>
      <c r="C13" s="98" t="s">
        <v>1</v>
      </c>
      <c r="D13" s="24" t="s">
        <v>2</v>
      </c>
      <c r="E13" s="24" t="s">
        <v>122</v>
      </c>
      <c r="F13" s="99" t="s">
        <v>123</v>
      </c>
      <c r="G13" s="25" t="s">
        <v>258</v>
      </c>
      <c r="H13" s="25" t="s">
        <v>279</v>
      </c>
      <c r="I13" s="25" t="s">
        <v>325</v>
      </c>
      <c r="J13" s="17"/>
      <c r="K13" s="17"/>
    </row>
    <row r="14" spans="1:11" ht="27.75" customHeight="1" thickBot="1">
      <c r="A14" s="27"/>
      <c r="B14" s="107"/>
      <c r="C14" s="100"/>
      <c r="D14" s="26"/>
      <c r="E14" s="26"/>
      <c r="F14" s="101"/>
      <c r="G14" s="27"/>
      <c r="H14" s="27"/>
      <c r="I14" s="27"/>
      <c r="J14" s="17"/>
      <c r="K14" s="17"/>
    </row>
    <row r="15" spans="1:11" s="3" customFormat="1" ht="18.75">
      <c r="A15" s="28"/>
      <c r="B15" s="86" t="s">
        <v>158</v>
      </c>
      <c r="C15" s="29"/>
      <c r="D15" s="30"/>
      <c r="E15" s="30"/>
      <c r="F15" s="31"/>
      <c r="G15" s="78">
        <f>G16+G215</f>
        <v>587681.9469999999</v>
      </c>
      <c r="H15" s="78">
        <f>H16+H215</f>
        <v>565325.628</v>
      </c>
      <c r="I15" s="78">
        <f>I16+I215</f>
        <v>564941.249</v>
      </c>
      <c r="J15" s="32"/>
      <c r="K15" s="32"/>
    </row>
    <row r="16" spans="1:11" s="3" customFormat="1" ht="18.75">
      <c r="A16" s="33"/>
      <c r="B16" s="87" t="s">
        <v>113</v>
      </c>
      <c r="C16" s="34"/>
      <c r="D16" s="35"/>
      <c r="E16" s="35"/>
      <c r="F16" s="36"/>
      <c r="G16" s="79">
        <f>G17+G57+G69+G124+G143+G149+G156+G164+G176+G186+G153+G169+G190+G193+G196+G199+G212</f>
        <v>539947.9469999999</v>
      </c>
      <c r="H16" s="79">
        <f>H17+H57+H69+H124+H143+H149+H156+H164+H176+H186+H153+H169+H190+H193+H196+H199+H212</f>
        <v>520590.928</v>
      </c>
      <c r="I16" s="79">
        <f>I17+I57+I69+I124+I143+I149+I156+I164+I176+I186+I153+I169+I190+I193+I196+I199+I212</f>
        <v>520183.349</v>
      </c>
      <c r="J16" s="32"/>
      <c r="K16" s="32"/>
    </row>
    <row r="17" spans="1:11" s="3" customFormat="1" ht="36.75" customHeight="1">
      <c r="A17" s="37" t="s">
        <v>114</v>
      </c>
      <c r="B17" s="87" t="s">
        <v>173</v>
      </c>
      <c r="C17" s="34" t="s">
        <v>4</v>
      </c>
      <c r="D17" s="38"/>
      <c r="E17" s="38"/>
      <c r="F17" s="39"/>
      <c r="G17" s="80">
        <f>G18+G50</f>
        <v>85856.2</v>
      </c>
      <c r="H17" s="80">
        <f>H18+H50</f>
        <v>83201.8</v>
      </c>
      <c r="I17" s="80">
        <f>I18+I50</f>
        <v>82536.2</v>
      </c>
      <c r="J17" s="32"/>
      <c r="K17" s="32"/>
    </row>
    <row r="18" spans="1:11" s="3" customFormat="1" ht="31.5">
      <c r="A18" s="33"/>
      <c r="B18" s="88" t="s">
        <v>74</v>
      </c>
      <c r="C18" s="40" t="s">
        <v>75</v>
      </c>
      <c r="D18" s="41"/>
      <c r="E18" s="41"/>
      <c r="F18" s="42"/>
      <c r="G18" s="81">
        <f>G19+G43+G40</f>
        <v>69608.8</v>
      </c>
      <c r="H18" s="81">
        <f>H19+H43+H40</f>
        <v>66954.40000000001</v>
      </c>
      <c r="I18" s="81">
        <f>I19+I43+I40</f>
        <v>66288.8</v>
      </c>
      <c r="J18" s="32"/>
      <c r="K18" s="32"/>
    </row>
    <row r="19" spans="1:11" s="3" customFormat="1" ht="36.75" customHeight="1">
      <c r="A19" s="33"/>
      <c r="B19" s="89" t="s">
        <v>111</v>
      </c>
      <c r="C19" s="43" t="s">
        <v>76</v>
      </c>
      <c r="D19" s="44"/>
      <c r="E19" s="44"/>
      <c r="F19" s="45"/>
      <c r="G19" s="82">
        <f>SUM(G20:G39)</f>
        <v>57375.3</v>
      </c>
      <c r="H19" s="82">
        <f>SUM(H20:H39)</f>
        <v>56720.90000000001</v>
      </c>
      <c r="I19" s="82">
        <f>SUM(I20:I39)</f>
        <v>57055.3</v>
      </c>
      <c r="J19" s="32"/>
      <c r="K19" s="32"/>
    </row>
    <row r="20" spans="1:11" s="3" customFormat="1" ht="66.75" customHeight="1">
      <c r="A20" s="33"/>
      <c r="B20" s="90" t="s">
        <v>360</v>
      </c>
      <c r="C20" s="46" t="s">
        <v>350</v>
      </c>
      <c r="D20" s="47" t="s">
        <v>18</v>
      </c>
      <c r="E20" s="47" t="s">
        <v>6</v>
      </c>
      <c r="F20" s="48" t="s">
        <v>7</v>
      </c>
      <c r="G20" s="83">
        <v>1</v>
      </c>
      <c r="H20" s="83">
        <v>0</v>
      </c>
      <c r="I20" s="83">
        <v>0</v>
      </c>
      <c r="J20" s="32"/>
      <c r="K20" s="32"/>
    </row>
    <row r="21" spans="1:11" s="3" customFormat="1" ht="62.25" customHeight="1">
      <c r="A21" s="33"/>
      <c r="B21" s="90" t="s">
        <v>361</v>
      </c>
      <c r="C21" s="46" t="s">
        <v>350</v>
      </c>
      <c r="D21" s="47" t="s">
        <v>20</v>
      </c>
      <c r="E21" s="47" t="s">
        <v>6</v>
      </c>
      <c r="F21" s="48" t="s">
        <v>7</v>
      </c>
      <c r="G21" s="83">
        <v>19</v>
      </c>
      <c r="H21" s="83">
        <v>0</v>
      </c>
      <c r="I21" s="83">
        <v>0</v>
      </c>
      <c r="J21" s="32"/>
      <c r="K21" s="32"/>
    </row>
    <row r="22" spans="1:11" ht="53.25" customHeight="1">
      <c r="A22" s="37"/>
      <c r="B22" s="90" t="s">
        <v>356</v>
      </c>
      <c r="C22" s="46" t="s">
        <v>343</v>
      </c>
      <c r="D22" s="47" t="s">
        <v>20</v>
      </c>
      <c r="E22" s="47" t="s">
        <v>6</v>
      </c>
      <c r="F22" s="48" t="s">
        <v>5</v>
      </c>
      <c r="G22" s="83">
        <v>10957.1</v>
      </c>
      <c r="H22" s="83">
        <v>10957.1</v>
      </c>
      <c r="I22" s="83">
        <v>10957.1</v>
      </c>
      <c r="J22" s="17"/>
      <c r="K22" s="17"/>
    </row>
    <row r="23" spans="1:11" ht="48" customHeight="1">
      <c r="A23" s="37"/>
      <c r="B23" s="90" t="s">
        <v>77</v>
      </c>
      <c r="C23" s="46" t="s">
        <v>344</v>
      </c>
      <c r="D23" s="47" t="s">
        <v>20</v>
      </c>
      <c r="E23" s="47" t="s">
        <v>6</v>
      </c>
      <c r="F23" s="48" t="s">
        <v>7</v>
      </c>
      <c r="G23" s="83">
        <v>300</v>
      </c>
      <c r="H23" s="83">
        <v>300</v>
      </c>
      <c r="I23" s="83">
        <v>300</v>
      </c>
      <c r="J23" s="17"/>
      <c r="K23" s="17"/>
    </row>
    <row r="24" spans="1:11" ht="49.5" customHeight="1">
      <c r="A24" s="37"/>
      <c r="B24" s="90" t="s">
        <v>256</v>
      </c>
      <c r="C24" s="46" t="s">
        <v>351</v>
      </c>
      <c r="D24" s="47" t="s">
        <v>18</v>
      </c>
      <c r="E24" s="47" t="s">
        <v>6</v>
      </c>
      <c r="F24" s="48" t="s">
        <v>5</v>
      </c>
      <c r="G24" s="83">
        <v>26</v>
      </c>
      <c r="H24" s="83">
        <v>26</v>
      </c>
      <c r="I24" s="83">
        <v>26</v>
      </c>
      <c r="J24" s="17"/>
      <c r="K24" s="17"/>
    </row>
    <row r="25" spans="1:11" ht="38.25" customHeight="1">
      <c r="A25" s="37"/>
      <c r="B25" s="90" t="s">
        <v>257</v>
      </c>
      <c r="C25" s="46" t="s">
        <v>351</v>
      </c>
      <c r="D25" s="47" t="s">
        <v>20</v>
      </c>
      <c r="E25" s="47" t="s">
        <v>6</v>
      </c>
      <c r="F25" s="48" t="s">
        <v>5</v>
      </c>
      <c r="G25" s="83">
        <v>974</v>
      </c>
      <c r="H25" s="83">
        <v>974</v>
      </c>
      <c r="I25" s="83">
        <v>974</v>
      </c>
      <c r="J25" s="17"/>
      <c r="K25" s="17"/>
    </row>
    <row r="26" spans="1:11" ht="51.75" customHeight="1">
      <c r="A26" s="37"/>
      <c r="B26" s="90" t="s">
        <v>149</v>
      </c>
      <c r="C26" s="46" t="s">
        <v>345</v>
      </c>
      <c r="D26" s="47" t="s">
        <v>18</v>
      </c>
      <c r="E26" s="47" t="s">
        <v>6</v>
      </c>
      <c r="F26" s="48" t="s">
        <v>7</v>
      </c>
      <c r="G26" s="83">
        <v>20</v>
      </c>
      <c r="H26" s="83">
        <v>20</v>
      </c>
      <c r="I26" s="83">
        <v>20</v>
      </c>
      <c r="J26" s="17"/>
      <c r="K26" s="17"/>
    </row>
    <row r="27" spans="1:11" ht="48" customHeight="1">
      <c r="A27" s="37"/>
      <c r="B27" s="90" t="s">
        <v>78</v>
      </c>
      <c r="C27" s="46" t="s">
        <v>345</v>
      </c>
      <c r="D27" s="47" t="s">
        <v>20</v>
      </c>
      <c r="E27" s="47" t="s">
        <v>6</v>
      </c>
      <c r="F27" s="48" t="s">
        <v>7</v>
      </c>
      <c r="G27" s="83">
        <v>1180</v>
      </c>
      <c r="H27" s="83">
        <v>1180</v>
      </c>
      <c r="I27" s="83">
        <v>1180</v>
      </c>
      <c r="J27" s="17"/>
      <c r="K27" s="17"/>
    </row>
    <row r="28" spans="1:11" ht="67.5" customHeight="1">
      <c r="A28" s="37"/>
      <c r="B28" s="90" t="s">
        <v>150</v>
      </c>
      <c r="C28" s="46" t="s">
        <v>346</v>
      </c>
      <c r="D28" s="47" t="s">
        <v>18</v>
      </c>
      <c r="E28" s="47" t="s">
        <v>6</v>
      </c>
      <c r="F28" s="48" t="s">
        <v>7</v>
      </c>
      <c r="G28" s="83">
        <v>23</v>
      </c>
      <c r="H28" s="83">
        <v>23</v>
      </c>
      <c r="I28" s="83">
        <v>23</v>
      </c>
      <c r="J28" s="17"/>
      <c r="K28" s="17"/>
    </row>
    <row r="29" spans="1:11" ht="47.25" customHeight="1">
      <c r="A29" s="37"/>
      <c r="B29" s="90" t="s">
        <v>79</v>
      </c>
      <c r="C29" s="46" t="s">
        <v>346</v>
      </c>
      <c r="D29" s="47" t="s">
        <v>20</v>
      </c>
      <c r="E29" s="47" t="s">
        <v>6</v>
      </c>
      <c r="F29" s="48" t="s">
        <v>7</v>
      </c>
      <c r="G29" s="83">
        <v>3477</v>
      </c>
      <c r="H29" s="83">
        <v>3477</v>
      </c>
      <c r="I29" s="83">
        <v>3477</v>
      </c>
      <c r="J29" s="17"/>
      <c r="K29" s="17"/>
    </row>
    <row r="30" spans="1:11" ht="65.25" customHeight="1">
      <c r="A30" s="37"/>
      <c r="B30" s="90" t="s">
        <v>151</v>
      </c>
      <c r="C30" s="46" t="s">
        <v>347</v>
      </c>
      <c r="D30" s="47" t="s">
        <v>18</v>
      </c>
      <c r="E30" s="47" t="s">
        <v>6</v>
      </c>
      <c r="F30" s="48" t="s">
        <v>7</v>
      </c>
      <c r="G30" s="83">
        <v>167</v>
      </c>
      <c r="H30" s="83">
        <v>167</v>
      </c>
      <c r="I30" s="83">
        <v>167</v>
      </c>
      <c r="J30" s="17"/>
      <c r="K30" s="17"/>
    </row>
    <row r="31" spans="1:11" ht="47.25" customHeight="1">
      <c r="A31" s="37"/>
      <c r="B31" s="90" t="s">
        <v>80</v>
      </c>
      <c r="C31" s="46" t="s">
        <v>347</v>
      </c>
      <c r="D31" s="47" t="s">
        <v>20</v>
      </c>
      <c r="E31" s="47" t="s">
        <v>6</v>
      </c>
      <c r="F31" s="48" t="s">
        <v>7</v>
      </c>
      <c r="G31" s="83">
        <v>13547</v>
      </c>
      <c r="H31" s="83">
        <v>13547</v>
      </c>
      <c r="I31" s="83">
        <v>13547</v>
      </c>
      <c r="J31" s="17"/>
      <c r="K31" s="17"/>
    </row>
    <row r="32" spans="1:11" ht="63.75" customHeight="1">
      <c r="A32" s="37"/>
      <c r="B32" s="90" t="s">
        <v>385</v>
      </c>
      <c r="C32" s="46" t="s">
        <v>348</v>
      </c>
      <c r="D32" s="47" t="s">
        <v>18</v>
      </c>
      <c r="E32" s="47" t="s">
        <v>6</v>
      </c>
      <c r="F32" s="48" t="s">
        <v>7</v>
      </c>
      <c r="G32" s="83">
        <v>140</v>
      </c>
      <c r="H32" s="83">
        <v>140</v>
      </c>
      <c r="I32" s="83">
        <v>140</v>
      </c>
      <c r="J32" s="17"/>
      <c r="K32" s="17"/>
    </row>
    <row r="33" spans="1:11" ht="51" customHeight="1">
      <c r="A33" s="37"/>
      <c r="B33" s="90" t="s">
        <v>384</v>
      </c>
      <c r="C33" s="46" t="s">
        <v>348</v>
      </c>
      <c r="D33" s="47" t="s">
        <v>20</v>
      </c>
      <c r="E33" s="47" t="s">
        <v>6</v>
      </c>
      <c r="F33" s="48" t="s">
        <v>7</v>
      </c>
      <c r="G33" s="83">
        <v>9724.2</v>
      </c>
      <c r="H33" s="83">
        <v>9724.2</v>
      </c>
      <c r="I33" s="83">
        <v>9724.2</v>
      </c>
      <c r="J33" s="17"/>
      <c r="K33" s="17"/>
    </row>
    <row r="34" spans="1:11" ht="63" customHeight="1">
      <c r="A34" s="37"/>
      <c r="B34" s="90" t="s">
        <v>152</v>
      </c>
      <c r="C34" s="46" t="s">
        <v>349</v>
      </c>
      <c r="D34" s="47" t="s">
        <v>18</v>
      </c>
      <c r="E34" s="47" t="s">
        <v>6</v>
      </c>
      <c r="F34" s="48" t="s">
        <v>7</v>
      </c>
      <c r="G34" s="83">
        <v>22</v>
      </c>
      <c r="H34" s="83">
        <v>22</v>
      </c>
      <c r="I34" s="83">
        <v>22</v>
      </c>
      <c r="J34" s="17"/>
      <c r="K34" s="17"/>
    </row>
    <row r="35" spans="1:11" ht="51.75" customHeight="1">
      <c r="A35" s="37"/>
      <c r="B35" s="90" t="s">
        <v>97</v>
      </c>
      <c r="C35" s="46" t="s">
        <v>349</v>
      </c>
      <c r="D35" s="47" t="s">
        <v>20</v>
      </c>
      <c r="E35" s="47" t="s">
        <v>6</v>
      </c>
      <c r="F35" s="48" t="s">
        <v>7</v>
      </c>
      <c r="G35" s="83">
        <v>2498</v>
      </c>
      <c r="H35" s="83">
        <v>2498</v>
      </c>
      <c r="I35" s="83">
        <v>2498</v>
      </c>
      <c r="J35" s="17"/>
      <c r="K35" s="17"/>
    </row>
    <row r="36" spans="1:11" ht="60.75" customHeight="1">
      <c r="A36" s="37"/>
      <c r="B36" s="90" t="s">
        <v>148</v>
      </c>
      <c r="C36" s="46" t="s">
        <v>103</v>
      </c>
      <c r="D36" s="47" t="s">
        <v>18</v>
      </c>
      <c r="E36" s="47" t="s">
        <v>6</v>
      </c>
      <c r="F36" s="48" t="s">
        <v>7</v>
      </c>
      <c r="G36" s="83">
        <v>322</v>
      </c>
      <c r="H36" s="83">
        <v>322</v>
      </c>
      <c r="I36" s="83">
        <v>322</v>
      </c>
      <c r="J36" s="17"/>
      <c r="K36" s="17"/>
    </row>
    <row r="37" spans="1:11" ht="60" customHeight="1">
      <c r="A37" s="37"/>
      <c r="B37" s="90" t="s">
        <v>102</v>
      </c>
      <c r="C37" s="46" t="s">
        <v>103</v>
      </c>
      <c r="D37" s="47" t="s">
        <v>20</v>
      </c>
      <c r="E37" s="47" t="s">
        <v>6</v>
      </c>
      <c r="F37" s="48" t="s">
        <v>7</v>
      </c>
      <c r="G37" s="83">
        <v>12678</v>
      </c>
      <c r="H37" s="83">
        <v>12678</v>
      </c>
      <c r="I37" s="83">
        <v>12678</v>
      </c>
      <c r="J37" s="17"/>
      <c r="K37" s="17"/>
    </row>
    <row r="38" spans="1:11" ht="64.5" customHeight="1">
      <c r="A38" s="37"/>
      <c r="B38" s="90" t="s">
        <v>240</v>
      </c>
      <c r="C38" s="46" t="s">
        <v>253</v>
      </c>
      <c r="D38" s="47" t="s">
        <v>18</v>
      </c>
      <c r="E38" s="47" t="s">
        <v>6</v>
      </c>
      <c r="F38" s="48" t="s">
        <v>9</v>
      </c>
      <c r="G38" s="83">
        <v>179.205</v>
      </c>
      <c r="H38" s="83">
        <v>199.677</v>
      </c>
      <c r="I38" s="83">
        <v>206.609</v>
      </c>
      <c r="J38" s="17"/>
      <c r="K38" s="17"/>
    </row>
    <row r="39" spans="1:11" ht="49.5" customHeight="1">
      <c r="A39" s="37"/>
      <c r="B39" s="90" t="s">
        <v>205</v>
      </c>
      <c r="C39" s="46" t="s">
        <v>253</v>
      </c>
      <c r="D39" s="47" t="s">
        <v>20</v>
      </c>
      <c r="E39" s="47" t="s">
        <v>6</v>
      </c>
      <c r="F39" s="48" t="s">
        <v>9</v>
      </c>
      <c r="G39" s="83">
        <v>1120.795</v>
      </c>
      <c r="H39" s="83">
        <v>465.923</v>
      </c>
      <c r="I39" s="83">
        <v>793.391</v>
      </c>
      <c r="J39" s="17"/>
      <c r="K39" s="17"/>
    </row>
    <row r="40" spans="1:11" ht="46.5" customHeight="1">
      <c r="A40" s="37"/>
      <c r="B40" s="89" t="s">
        <v>227</v>
      </c>
      <c r="C40" s="43" t="s">
        <v>203</v>
      </c>
      <c r="D40" s="44"/>
      <c r="E40" s="44"/>
      <c r="F40" s="45"/>
      <c r="G40" s="82">
        <f>G41+G42</f>
        <v>5033.5</v>
      </c>
      <c r="H40" s="82">
        <f>H41+H42</f>
        <v>5033.5</v>
      </c>
      <c r="I40" s="82">
        <f>I41+I42</f>
        <v>5033.5</v>
      </c>
      <c r="J40" s="17"/>
      <c r="K40" s="17"/>
    </row>
    <row r="41" spans="1:11" ht="54.75" customHeight="1">
      <c r="A41" s="37"/>
      <c r="B41" s="90" t="s">
        <v>241</v>
      </c>
      <c r="C41" s="46" t="s">
        <v>204</v>
      </c>
      <c r="D41" s="47" t="s">
        <v>18</v>
      </c>
      <c r="E41" s="47" t="s">
        <v>6</v>
      </c>
      <c r="F41" s="48" t="s">
        <v>4</v>
      </c>
      <c r="G41" s="82">
        <v>25.1</v>
      </c>
      <c r="H41" s="82">
        <v>25.1</v>
      </c>
      <c r="I41" s="82">
        <v>25.1</v>
      </c>
      <c r="J41" s="17"/>
      <c r="K41" s="17"/>
    </row>
    <row r="42" spans="1:11" ht="36.75" customHeight="1">
      <c r="A42" s="37"/>
      <c r="B42" s="90" t="s">
        <v>94</v>
      </c>
      <c r="C42" s="46" t="s">
        <v>204</v>
      </c>
      <c r="D42" s="47" t="s">
        <v>20</v>
      </c>
      <c r="E42" s="47" t="s">
        <v>6</v>
      </c>
      <c r="F42" s="48" t="s">
        <v>4</v>
      </c>
      <c r="G42" s="83">
        <v>5008.4</v>
      </c>
      <c r="H42" s="83">
        <v>5008.4</v>
      </c>
      <c r="I42" s="83">
        <v>5008.4</v>
      </c>
      <c r="J42" s="17"/>
      <c r="K42" s="17"/>
    </row>
    <row r="43" spans="1:11" ht="31.5">
      <c r="A43" s="37"/>
      <c r="B43" s="89" t="s">
        <v>188</v>
      </c>
      <c r="C43" s="43" t="s">
        <v>189</v>
      </c>
      <c r="D43" s="44"/>
      <c r="E43" s="44"/>
      <c r="F43" s="45"/>
      <c r="G43" s="82">
        <f>SUM(G44:G49)</f>
        <v>7200</v>
      </c>
      <c r="H43" s="82">
        <f>SUM(H44:H49)</f>
        <v>5200</v>
      </c>
      <c r="I43" s="82">
        <f>SUM(I44:I49)</f>
        <v>4200</v>
      </c>
      <c r="J43" s="17"/>
      <c r="K43" s="17"/>
    </row>
    <row r="44" spans="1:11" ht="48.75" customHeight="1">
      <c r="A44" s="37"/>
      <c r="B44" s="90" t="s">
        <v>153</v>
      </c>
      <c r="C44" s="46" t="s">
        <v>352</v>
      </c>
      <c r="D44" s="47" t="s">
        <v>18</v>
      </c>
      <c r="E44" s="47" t="s">
        <v>6</v>
      </c>
      <c r="F44" s="48" t="s">
        <v>5</v>
      </c>
      <c r="G44" s="83">
        <v>15</v>
      </c>
      <c r="H44" s="83">
        <v>15</v>
      </c>
      <c r="I44" s="83">
        <v>15</v>
      </c>
      <c r="J44" s="17"/>
      <c r="K44" s="17"/>
    </row>
    <row r="45" spans="1:11" ht="47.25">
      <c r="A45" s="37"/>
      <c r="B45" s="90" t="s">
        <v>154</v>
      </c>
      <c r="C45" s="46" t="s">
        <v>352</v>
      </c>
      <c r="D45" s="47" t="s">
        <v>20</v>
      </c>
      <c r="E45" s="47" t="s">
        <v>6</v>
      </c>
      <c r="F45" s="48" t="s">
        <v>5</v>
      </c>
      <c r="G45" s="83">
        <v>1985</v>
      </c>
      <c r="H45" s="83">
        <v>1985</v>
      </c>
      <c r="I45" s="83">
        <v>1985</v>
      </c>
      <c r="J45" s="17"/>
      <c r="K45" s="17"/>
    </row>
    <row r="46" spans="1:11" ht="48.75" customHeight="1">
      <c r="A46" s="37"/>
      <c r="B46" s="90" t="s">
        <v>191</v>
      </c>
      <c r="C46" s="46" t="s">
        <v>353</v>
      </c>
      <c r="D46" s="47" t="s">
        <v>18</v>
      </c>
      <c r="E46" s="47" t="s">
        <v>6</v>
      </c>
      <c r="F46" s="48" t="s">
        <v>5</v>
      </c>
      <c r="G46" s="83">
        <v>4</v>
      </c>
      <c r="H46" s="83">
        <v>4</v>
      </c>
      <c r="I46" s="83">
        <v>4</v>
      </c>
      <c r="J46" s="17"/>
      <c r="K46" s="17"/>
    </row>
    <row r="47" spans="1:11" ht="34.5" customHeight="1">
      <c r="A47" s="37"/>
      <c r="B47" s="90" t="s">
        <v>192</v>
      </c>
      <c r="C47" s="46" t="s">
        <v>353</v>
      </c>
      <c r="D47" s="47" t="s">
        <v>20</v>
      </c>
      <c r="E47" s="47" t="s">
        <v>6</v>
      </c>
      <c r="F47" s="48" t="s">
        <v>5</v>
      </c>
      <c r="G47" s="83">
        <v>1196</v>
      </c>
      <c r="H47" s="83">
        <v>1196</v>
      </c>
      <c r="I47" s="83">
        <v>1196</v>
      </c>
      <c r="J47" s="17"/>
      <c r="K47" s="17"/>
    </row>
    <row r="48" spans="1:11" ht="61.5" customHeight="1">
      <c r="A48" s="37"/>
      <c r="B48" s="90" t="s">
        <v>198</v>
      </c>
      <c r="C48" s="46" t="s">
        <v>190</v>
      </c>
      <c r="D48" s="47" t="s">
        <v>18</v>
      </c>
      <c r="E48" s="47" t="s">
        <v>6</v>
      </c>
      <c r="F48" s="48" t="s">
        <v>5</v>
      </c>
      <c r="G48" s="83">
        <v>95.77</v>
      </c>
      <c r="H48" s="83">
        <v>126.315</v>
      </c>
      <c r="I48" s="83">
        <v>157</v>
      </c>
      <c r="J48" s="17"/>
      <c r="K48" s="17"/>
    </row>
    <row r="49" spans="1:11" ht="55.5" customHeight="1">
      <c r="A49" s="37"/>
      <c r="B49" s="90" t="s">
        <v>81</v>
      </c>
      <c r="C49" s="46" t="s">
        <v>190</v>
      </c>
      <c r="D49" s="47" t="s">
        <v>20</v>
      </c>
      <c r="E49" s="47" t="s">
        <v>6</v>
      </c>
      <c r="F49" s="48" t="s">
        <v>5</v>
      </c>
      <c r="G49" s="83">
        <v>3904.23</v>
      </c>
      <c r="H49" s="83">
        <v>1873.685</v>
      </c>
      <c r="I49" s="83">
        <v>843</v>
      </c>
      <c r="J49" s="17"/>
      <c r="K49" s="17"/>
    </row>
    <row r="50" spans="1:11" s="3" customFormat="1" ht="47.25" customHeight="1">
      <c r="A50" s="33"/>
      <c r="B50" s="88" t="s">
        <v>174</v>
      </c>
      <c r="C50" s="40" t="s">
        <v>82</v>
      </c>
      <c r="D50" s="41"/>
      <c r="E50" s="41"/>
      <c r="F50" s="42"/>
      <c r="G50" s="81">
        <f>G51</f>
        <v>16247.4</v>
      </c>
      <c r="H50" s="81">
        <f>H51</f>
        <v>16247.4</v>
      </c>
      <c r="I50" s="81">
        <f>I51</f>
        <v>16247.4</v>
      </c>
      <c r="J50" s="32"/>
      <c r="K50" s="32"/>
    </row>
    <row r="51" spans="1:11" s="3" customFormat="1" ht="43.5" customHeight="1">
      <c r="A51" s="33"/>
      <c r="B51" s="89" t="s">
        <v>112</v>
      </c>
      <c r="C51" s="43" t="s">
        <v>255</v>
      </c>
      <c r="D51" s="44"/>
      <c r="E51" s="44"/>
      <c r="F51" s="45"/>
      <c r="G51" s="82">
        <f>G52+G53+G54+G55+G56</f>
        <v>16247.4</v>
      </c>
      <c r="H51" s="82">
        <f>H52+H53+H54+H55+H56</f>
        <v>16247.4</v>
      </c>
      <c r="I51" s="82">
        <f>I52+I53+I54+I55+I56</f>
        <v>16247.4</v>
      </c>
      <c r="J51" s="32"/>
      <c r="K51" s="32"/>
    </row>
    <row r="52" spans="1:11" s="3" customFormat="1" ht="94.5" customHeight="1">
      <c r="A52" s="33"/>
      <c r="B52" s="91" t="s">
        <v>28</v>
      </c>
      <c r="C52" s="49" t="s">
        <v>254</v>
      </c>
      <c r="D52" s="50" t="s">
        <v>19</v>
      </c>
      <c r="E52" s="50" t="s">
        <v>6</v>
      </c>
      <c r="F52" s="51" t="s">
        <v>9</v>
      </c>
      <c r="G52" s="83">
        <v>15585.7</v>
      </c>
      <c r="H52" s="83">
        <v>15585.7</v>
      </c>
      <c r="I52" s="83">
        <v>15585.7</v>
      </c>
      <c r="J52" s="32"/>
      <c r="K52" s="32"/>
    </row>
    <row r="53" spans="1:11" s="3" customFormat="1" ht="62.25" customHeight="1">
      <c r="A53" s="33"/>
      <c r="B53" s="91" t="s">
        <v>29</v>
      </c>
      <c r="C53" s="49" t="s">
        <v>254</v>
      </c>
      <c r="D53" s="50" t="s">
        <v>18</v>
      </c>
      <c r="E53" s="50" t="s">
        <v>6</v>
      </c>
      <c r="F53" s="51" t="s">
        <v>9</v>
      </c>
      <c r="G53" s="83">
        <v>220</v>
      </c>
      <c r="H53" s="83">
        <v>220</v>
      </c>
      <c r="I53" s="83">
        <v>220</v>
      </c>
      <c r="J53" s="32"/>
      <c r="K53" s="32"/>
    </row>
    <row r="54" spans="1:11" ht="40.5" customHeight="1">
      <c r="A54" s="37"/>
      <c r="B54" s="91" t="s">
        <v>24</v>
      </c>
      <c r="C54" s="49" t="s">
        <v>254</v>
      </c>
      <c r="D54" s="50" t="s">
        <v>16</v>
      </c>
      <c r="E54" s="50" t="s">
        <v>6</v>
      </c>
      <c r="F54" s="51" t="s">
        <v>9</v>
      </c>
      <c r="G54" s="83">
        <v>2.3</v>
      </c>
      <c r="H54" s="83">
        <v>2.3</v>
      </c>
      <c r="I54" s="83">
        <v>2.3</v>
      </c>
      <c r="J54" s="17"/>
      <c r="K54" s="17"/>
    </row>
    <row r="55" spans="1:11" ht="114" customHeight="1">
      <c r="A55" s="37"/>
      <c r="B55" s="91" t="s">
        <v>357</v>
      </c>
      <c r="C55" s="49" t="s">
        <v>382</v>
      </c>
      <c r="D55" s="50" t="s">
        <v>19</v>
      </c>
      <c r="E55" s="50" t="s">
        <v>6</v>
      </c>
      <c r="F55" s="51" t="s">
        <v>9</v>
      </c>
      <c r="G55" s="83">
        <v>409.4</v>
      </c>
      <c r="H55" s="83">
        <v>409.4</v>
      </c>
      <c r="I55" s="83">
        <v>409.4</v>
      </c>
      <c r="J55" s="17"/>
      <c r="K55" s="17"/>
    </row>
    <row r="56" spans="1:11" ht="86.25" customHeight="1">
      <c r="A56" s="37"/>
      <c r="B56" s="91" t="s">
        <v>358</v>
      </c>
      <c r="C56" s="49" t="s">
        <v>382</v>
      </c>
      <c r="D56" s="50" t="s">
        <v>18</v>
      </c>
      <c r="E56" s="50" t="s">
        <v>6</v>
      </c>
      <c r="F56" s="51" t="s">
        <v>9</v>
      </c>
      <c r="G56" s="83">
        <v>30</v>
      </c>
      <c r="H56" s="83">
        <v>30</v>
      </c>
      <c r="I56" s="83">
        <v>30</v>
      </c>
      <c r="J56" s="17"/>
      <c r="K56" s="17"/>
    </row>
    <row r="57" spans="1:11" ht="33.75" customHeight="1">
      <c r="A57" s="37" t="s">
        <v>115</v>
      </c>
      <c r="B57" s="92" t="s">
        <v>224</v>
      </c>
      <c r="C57" s="52" t="s">
        <v>8</v>
      </c>
      <c r="D57" s="53"/>
      <c r="E57" s="53"/>
      <c r="F57" s="54"/>
      <c r="G57" s="79">
        <f>G58+G61+G64</f>
        <v>48652</v>
      </c>
      <c r="H57" s="79">
        <f>H58+H61+H64</f>
        <v>48652</v>
      </c>
      <c r="I57" s="79">
        <f>I58+I61+I64</f>
        <v>48652</v>
      </c>
      <c r="J57" s="17"/>
      <c r="K57" s="17"/>
    </row>
    <row r="58" spans="1:11" ht="31.5">
      <c r="A58" s="37"/>
      <c r="B58" s="93" t="s">
        <v>131</v>
      </c>
      <c r="C58" s="55" t="s">
        <v>133</v>
      </c>
      <c r="D58" s="56"/>
      <c r="E58" s="56"/>
      <c r="F58" s="57"/>
      <c r="G58" s="81">
        <f aca="true" t="shared" si="0" ref="G58:I59">G59</f>
        <v>280</v>
      </c>
      <c r="H58" s="81">
        <f t="shared" si="0"/>
        <v>280</v>
      </c>
      <c r="I58" s="81">
        <f t="shared" si="0"/>
        <v>280</v>
      </c>
      <c r="J58" s="17"/>
      <c r="K58" s="17"/>
    </row>
    <row r="59" spans="1:11" ht="31.5">
      <c r="A59" s="37"/>
      <c r="B59" s="94" t="s">
        <v>132</v>
      </c>
      <c r="C59" s="58" t="s">
        <v>134</v>
      </c>
      <c r="D59" s="59"/>
      <c r="E59" s="56"/>
      <c r="F59" s="57"/>
      <c r="G59" s="82">
        <f t="shared" si="0"/>
        <v>280</v>
      </c>
      <c r="H59" s="82">
        <f t="shared" si="0"/>
        <v>280</v>
      </c>
      <c r="I59" s="82">
        <f t="shared" si="0"/>
        <v>280</v>
      </c>
      <c r="J59" s="17"/>
      <c r="K59" s="17"/>
    </row>
    <row r="60" spans="1:11" ht="63">
      <c r="A60" s="37"/>
      <c r="B60" s="91" t="s">
        <v>29</v>
      </c>
      <c r="C60" s="49" t="s">
        <v>135</v>
      </c>
      <c r="D60" s="50" t="s">
        <v>18</v>
      </c>
      <c r="E60" s="50" t="s">
        <v>4</v>
      </c>
      <c r="F60" s="51" t="s">
        <v>9</v>
      </c>
      <c r="G60" s="83">
        <v>280</v>
      </c>
      <c r="H60" s="83">
        <v>280</v>
      </c>
      <c r="I60" s="83">
        <v>280</v>
      </c>
      <c r="J60" s="17"/>
      <c r="K60" s="17"/>
    </row>
    <row r="61" spans="1:11" ht="38.25" customHeight="1">
      <c r="A61" s="37"/>
      <c r="B61" s="93" t="s">
        <v>98</v>
      </c>
      <c r="C61" s="55" t="s">
        <v>89</v>
      </c>
      <c r="D61" s="56"/>
      <c r="E61" s="56"/>
      <c r="F61" s="57"/>
      <c r="G61" s="81">
        <f aca="true" t="shared" si="1" ref="G61:I62">G62</f>
        <v>39555.4</v>
      </c>
      <c r="H61" s="81">
        <f t="shared" si="1"/>
        <v>39555.4</v>
      </c>
      <c r="I61" s="81">
        <f t="shared" si="1"/>
        <v>39555.4</v>
      </c>
      <c r="J61" s="17"/>
      <c r="K61" s="17"/>
    </row>
    <row r="62" spans="1:11" ht="45.75" customHeight="1">
      <c r="A62" s="37"/>
      <c r="B62" s="94" t="s">
        <v>87</v>
      </c>
      <c r="C62" s="58" t="s">
        <v>137</v>
      </c>
      <c r="D62" s="59"/>
      <c r="E62" s="59"/>
      <c r="F62" s="60"/>
      <c r="G62" s="82">
        <f t="shared" si="1"/>
        <v>39555.4</v>
      </c>
      <c r="H62" s="82">
        <f t="shared" si="1"/>
        <v>39555.4</v>
      </c>
      <c r="I62" s="82">
        <f t="shared" si="1"/>
        <v>39555.4</v>
      </c>
      <c r="J62" s="17"/>
      <c r="K62" s="17"/>
    </row>
    <row r="63" spans="1:11" ht="31.5">
      <c r="A63" s="37"/>
      <c r="B63" s="90" t="s">
        <v>88</v>
      </c>
      <c r="C63" s="49" t="s">
        <v>90</v>
      </c>
      <c r="D63" s="50" t="s">
        <v>0</v>
      </c>
      <c r="E63" s="50" t="s">
        <v>13</v>
      </c>
      <c r="F63" s="51" t="s">
        <v>4</v>
      </c>
      <c r="G63" s="83">
        <v>39555.4</v>
      </c>
      <c r="H63" s="83">
        <v>39555.4</v>
      </c>
      <c r="I63" s="83">
        <v>39555.4</v>
      </c>
      <c r="J63" s="17"/>
      <c r="K63" s="17"/>
    </row>
    <row r="64" spans="1:11" ht="21.75" customHeight="1">
      <c r="A64" s="37"/>
      <c r="B64" s="93" t="s">
        <v>136</v>
      </c>
      <c r="C64" s="55" t="s">
        <v>83</v>
      </c>
      <c r="D64" s="56"/>
      <c r="E64" s="56"/>
      <c r="F64" s="57"/>
      <c r="G64" s="81">
        <f>G65</f>
        <v>8816.599999999999</v>
      </c>
      <c r="H64" s="81">
        <f>H65</f>
        <v>8816.599999999999</v>
      </c>
      <c r="I64" s="81">
        <f>I65</f>
        <v>8816.599999999999</v>
      </c>
      <c r="J64" s="17"/>
      <c r="K64" s="17"/>
    </row>
    <row r="65" spans="1:11" ht="33.75" customHeight="1">
      <c r="A65" s="37"/>
      <c r="B65" s="94" t="s">
        <v>84</v>
      </c>
      <c r="C65" s="58" t="s">
        <v>85</v>
      </c>
      <c r="D65" s="59"/>
      <c r="E65" s="59"/>
      <c r="F65" s="60"/>
      <c r="G65" s="82">
        <f>G66+G67+G68</f>
        <v>8816.599999999999</v>
      </c>
      <c r="H65" s="82">
        <f>H66+H67+H68</f>
        <v>8816.599999999999</v>
      </c>
      <c r="I65" s="82">
        <f>I66+I67+I68</f>
        <v>8816.599999999999</v>
      </c>
      <c r="J65" s="17"/>
      <c r="K65" s="17"/>
    </row>
    <row r="66" spans="1:11" ht="93" customHeight="1">
      <c r="A66" s="37"/>
      <c r="B66" s="91" t="s">
        <v>28</v>
      </c>
      <c r="C66" s="49" t="s">
        <v>86</v>
      </c>
      <c r="D66" s="50" t="s">
        <v>19</v>
      </c>
      <c r="E66" s="50" t="s">
        <v>4</v>
      </c>
      <c r="F66" s="51" t="s">
        <v>9</v>
      </c>
      <c r="G66" s="83">
        <v>7999.5</v>
      </c>
      <c r="H66" s="83">
        <v>7999.5</v>
      </c>
      <c r="I66" s="83">
        <v>7999.5</v>
      </c>
      <c r="J66" s="17"/>
      <c r="K66" s="17"/>
    </row>
    <row r="67" spans="1:11" ht="63">
      <c r="A67" s="37"/>
      <c r="B67" s="91" t="s">
        <v>29</v>
      </c>
      <c r="C67" s="49" t="s">
        <v>86</v>
      </c>
      <c r="D67" s="50" t="s">
        <v>18</v>
      </c>
      <c r="E67" s="50" t="s">
        <v>4</v>
      </c>
      <c r="F67" s="51" t="s">
        <v>9</v>
      </c>
      <c r="G67" s="83">
        <v>815.3</v>
      </c>
      <c r="H67" s="83">
        <v>815.3</v>
      </c>
      <c r="I67" s="83">
        <v>815.3</v>
      </c>
      <c r="J67" s="17"/>
      <c r="K67" s="17"/>
    </row>
    <row r="68" spans="1:11" ht="48.75" customHeight="1">
      <c r="A68" s="37"/>
      <c r="B68" s="91" t="s">
        <v>93</v>
      </c>
      <c r="C68" s="49" t="s">
        <v>86</v>
      </c>
      <c r="D68" s="50" t="s">
        <v>16</v>
      </c>
      <c r="E68" s="50" t="s">
        <v>4</v>
      </c>
      <c r="F68" s="51" t="s">
        <v>9</v>
      </c>
      <c r="G68" s="83">
        <v>1.8</v>
      </c>
      <c r="H68" s="83">
        <v>1.8</v>
      </c>
      <c r="I68" s="83">
        <v>1.8</v>
      </c>
      <c r="J68" s="17"/>
      <c r="K68" s="17"/>
    </row>
    <row r="69" spans="1:11" s="1" customFormat="1" ht="27.75" customHeight="1">
      <c r="A69" s="61" t="s">
        <v>116</v>
      </c>
      <c r="B69" s="87" t="s">
        <v>229</v>
      </c>
      <c r="C69" s="52" t="s">
        <v>7</v>
      </c>
      <c r="D69" s="62"/>
      <c r="E69" s="62"/>
      <c r="F69" s="63"/>
      <c r="G69" s="79">
        <f>G70+G87+G99+G110+G117+G106+G114+G80</f>
        <v>372593.54699999996</v>
      </c>
      <c r="H69" s="79">
        <f>H70+H87+H99+H110+H117+H106+H114+H80</f>
        <v>362129.728</v>
      </c>
      <c r="I69" s="79">
        <f>I70+I87+I99+I110+I117+I106+I114+I80</f>
        <v>361895.549</v>
      </c>
      <c r="J69" s="64"/>
      <c r="K69" s="64"/>
    </row>
    <row r="70" spans="1:11" s="1" customFormat="1" ht="31.5">
      <c r="A70" s="61"/>
      <c r="B70" s="93" t="s">
        <v>43</v>
      </c>
      <c r="C70" s="55" t="s">
        <v>44</v>
      </c>
      <c r="D70" s="56"/>
      <c r="E70" s="56"/>
      <c r="F70" s="57"/>
      <c r="G70" s="81">
        <f>G71</f>
        <v>98930.266</v>
      </c>
      <c r="H70" s="81">
        <f>H71</f>
        <v>95930.262</v>
      </c>
      <c r="I70" s="81">
        <f>I71</f>
        <v>96150.262</v>
      </c>
      <c r="J70" s="64"/>
      <c r="K70" s="64"/>
    </row>
    <row r="71" spans="1:11" s="1" customFormat="1" ht="63">
      <c r="A71" s="61"/>
      <c r="B71" s="94" t="s">
        <v>242</v>
      </c>
      <c r="C71" s="58" t="s">
        <v>45</v>
      </c>
      <c r="D71" s="59"/>
      <c r="E71" s="59"/>
      <c r="F71" s="60"/>
      <c r="G71" s="82">
        <f>SUM(G72:G79)</f>
        <v>98930.266</v>
      </c>
      <c r="H71" s="82">
        <f>SUM(H72:H79)</f>
        <v>95930.262</v>
      </c>
      <c r="I71" s="82">
        <f>SUM(I72:I79)</f>
        <v>96150.262</v>
      </c>
      <c r="J71" s="64"/>
      <c r="K71" s="64"/>
    </row>
    <row r="72" spans="1:11" s="1" customFormat="1" ht="46.5" customHeight="1">
      <c r="A72" s="61"/>
      <c r="B72" s="91" t="s">
        <v>128</v>
      </c>
      <c r="C72" s="49" t="s">
        <v>47</v>
      </c>
      <c r="D72" s="50" t="s">
        <v>18</v>
      </c>
      <c r="E72" s="50" t="s">
        <v>11</v>
      </c>
      <c r="F72" s="51" t="s">
        <v>4</v>
      </c>
      <c r="G72" s="83">
        <v>13236.369</v>
      </c>
      <c r="H72" s="83">
        <v>10236.365</v>
      </c>
      <c r="I72" s="83">
        <v>10456.365</v>
      </c>
      <c r="J72" s="64"/>
      <c r="K72" s="64"/>
    </row>
    <row r="73" spans="1:11" s="1" customFormat="1" ht="47.25">
      <c r="A73" s="61"/>
      <c r="B73" s="91" t="s">
        <v>46</v>
      </c>
      <c r="C73" s="49" t="s">
        <v>47</v>
      </c>
      <c r="D73" s="50" t="s">
        <v>16</v>
      </c>
      <c r="E73" s="50" t="s">
        <v>11</v>
      </c>
      <c r="F73" s="51" t="s">
        <v>4</v>
      </c>
      <c r="G73" s="83">
        <v>120</v>
      </c>
      <c r="H73" s="83">
        <v>120</v>
      </c>
      <c r="I73" s="83">
        <v>120</v>
      </c>
      <c r="J73" s="64"/>
      <c r="K73" s="64"/>
    </row>
    <row r="74" spans="1:11" s="1" customFormat="1" ht="63">
      <c r="A74" s="61"/>
      <c r="B74" s="91" t="s">
        <v>355</v>
      </c>
      <c r="C74" s="49" t="s">
        <v>278</v>
      </c>
      <c r="D74" s="50" t="s">
        <v>18</v>
      </c>
      <c r="E74" s="50" t="s">
        <v>11</v>
      </c>
      <c r="F74" s="51" t="s">
        <v>4</v>
      </c>
      <c r="G74" s="83">
        <v>4090.9</v>
      </c>
      <c r="H74" s="83">
        <v>4090.9</v>
      </c>
      <c r="I74" s="83">
        <v>4090.9</v>
      </c>
      <c r="J74" s="64"/>
      <c r="K74" s="64"/>
    </row>
    <row r="75" spans="1:11" s="1" customFormat="1" ht="141.75">
      <c r="A75" s="61"/>
      <c r="B75" s="91" t="s">
        <v>33</v>
      </c>
      <c r="C75" s="49" t="s">
        <v>336</v>
      </c>
      <c r="D75" s="50" t="s">
        <v>19</v>
      </c>
      <c r="E75" s="50" t="s">
        <v>11</v>
      </c>
      <c r="F75" s="51" t="s">
        <v>4</v>
      </c>
      <c r="G75" s="83">
        <v>846</v>
      </c>
      <c r="H75" s="83">
        <v>846</v>
      </c>
      <c r="I75" s="83">
        <v>846</v>
      </c>
      <c r="J75" s="64"/>
      <c r="K75" s="64"/>
    </row>
    <row r="76" spans="1:11" s="1" customFormat="1" ht="94.5">
      <c r="A76" s="61"/>
      <c r="B76" s="91" t="s">
        <v>48</v>
      </c>
      <c r="C76" s="49" t="s">
        <v>336</v>
      </c>
      <c r="D76" s="50" t="s">
        <v>20</v>
      </c>
      <c r="E76" s="50" t="s">
        <v>11</v>
      </c>
      <c r="F76" s="51" t="s">
        <v>4</v>
      </c>
      <c r="G76" s="83">
        <v>126</v>
      </c>
      <c r="H76" s="83">
        <v>126</v>
      </c>
      <c r="I76" s="83">
        <v>126</v>
      </c>
      <c r="J76" s="64"/>
      <c r="K76" s="64"/>
    </row>
    <row r="77" spans="1:11" s="1" customFormat="1" ht="71.25" customHeight="1">
      <c r="A77" s="61"/>
      <c r="B77" s="91" t="s">
        <v>367</v>
      </c>
      <c r="C77" s="49" t="s">
        <v>342</v>
      </c>
      <c r="D77" s="50">
        <v>300</v>
      </c>
      <c r="E77" s="50">
        <v>10</v>
      </c>
      <c r="F77" s="51" t="s">
        <v>5</v>
      </c>
      <c r="G77" s="83">
        <v>450</v>
      </c>
      <c r="H77" s="83">
        <v>450</v>
      </c>
      <c r="I77" s="83">
        <v>450</v>
      </c>
      <c r="J77" s="64"/>
      <c r="K77" s="64"/>
    </row>
    <row r="78" spans="1:11" s="1" customFormat="1" ht="93.75" customHeight="1">
      <c r="A78" s="61"/>
      <c r="B78" s="91" t="s">
        <v>96</v>
      </c>
      <c r="C78" s="49" t="s">
        <v>193</v>
      </c>
      <c r="D78" s="50" t="s">
        <v>19</v>
      </c>
      <c r="E78" s="50" t="s">
        <v>11</v>
      </c>
      <c r="F78" s="51" t="s">
        <v>4</v>
      </c>
      <c r="G78" s="83">
        <v>78459.797</v>
      </c>
      <c r="H78" s="83">
        <v>78459.797</v>
      </c>
      <c r="I78" s="83">
        <v>78459.797</v>
      </c>
      <c r="J78" s="64"/>
      <c r="K78" s="64"/>
    </row>
    <row r="79" spans="1:11" s="1" customFormat="1" ht="72" customHeight="1">
      <c r="A79" s="61"/>
      <c r="B79" s="91" t="s">
        <v>106</v>
      </c>
      <c r="C79" s="49" t="s">
        <v>193</v>
      </c>
      <c r="D79" s="50" t="s">
        <v>18</v>
      </c>
      <c r="E79" s="50" t="s">
        <v>11</v>
      </c>
      <c r="F79" s="51" t="s">
        <v>4</v>
      </c>
      <c r="G79" s="83">
        <v>1601.2</v>
      </c>
      <c r="H79" s="83">
        <v>1601.2</v>
      </c>
      <c r="I79" s="83">
        <v>1601.2</v>
      </c>
      <c r="J79" s="64"/>
      <c r="K79" s="64"/>
    </row>
    <row r="80" spans="1:11" s="1" customFormat="1" ht="60.75" customHeight="1">
      <c r="A80" s="65"/>
      <c r="B80" s="93" t="s">
        <v>376</v>
      </c>
      <c r="C80" s="55" t="s">
        <v>372</v>
      </c>
      <c r="D80" s="56"/>
      <c r="E80" s="56"/>
      <c r="F80" s="57"/>
      <c r="G80" s="81">
        <f>G81+G84</f>
        <v>14408.256</v>
      </c>
      <c r="H80" s="81">
        <f>H81+H84</f>
        <v>14408.256</v>
      </c>
      <c r="I80" s="81">
        <f>I81+I84</f>
        <v>14408.256</v>
      </c>
      <c r="J80" s="64"/>
      <c r="K80" s="64"/>
    </row>
    <row r="81" spans="1:11" s="1" customFormat="1" ht="44.25" customHeight="1">
      <c r="A81" s="61"/>
      <c r="B81" s="94" t="s">
        <v>369</v>
      </c>
      <c r="C81" s="58" t="s">
        <v>373</v>
      </c>
      <c r="D81" s="59"/>
      <c r="E81" s="59"/>
      <c r="F81" s="60"/>
      <c r="G81" s="82">
        <f>G82+G83</f>
        <v>13316.856</v>
      </c>
      <c r="H81" s="82">
        <f>H82+H83</f>
        <v>13316.856</v>
      </c>
      <c r="I81" s="82">
        <f>I82+I83</f>
        <v>13316.856</v>
      </c>
      <c r="J81" s="64"/>
      <c r="K81" s="64"/>
    </row>
    <row r="82" spans="1:11" s="1" customFormat="1" ht="72.75" customHeight="1">
      <c r="A82" s="61"/>
      <c r="B82" s="91" t="s">
        <v>370</v>
      </c>
      <c r="C82" s="49" t="s">
        <v>374</v>
      </c>
      <c r="D82" s="50" t="s">
        <v>17</v>
      </c>
      <c r="E82" s="50" t="s">
        <v>11</v>
      </c>
      <c r="F82" s="51" t="s">
        <v>7</v>
      </c>
      <c r="G82" s="83">
        <v>13226.856</v>
      </c>
      <c r="H82" s="83">
        <v>13226.856</v>
      </c>
      <c r="I82" s="83">
        <v>13226.856</v>
      </c>
      <c r="J82" s="64"/>
      <c r="K82" s="64"/>
    </row>
    <row r="83" spans="1:11" s="1" customFormat="1" ht="115.5" customHeight="1">
      <c r="A83" s="61"/>
      <c r="B83" s="91" t="s">
        <v>371</v>
      </c>
      <c r="C83" s="49" t="s">
        <v>375</v>
      </c>
      <c r="D83" s="50" t="s">
        <v>17</v>
      </c>
      <c r="E83" s="50" t="s">
        <v>11</v>
      </c>
      <c r="F83" s="51" t="s">
        <v>7</v>
      </c>
      <c r="G83" s="83">
        <v>90</v>
      </c>
      <c r="H83" s="83">
        <v>90</v>
      </c>
      <c r="I83" s="83">
        <v>90</v>
      </c>
      <c r="J83" s="64"/>
      <c r="K83" s="64"/>
    </row>
    <row r="84" spans="1:11" s="1" customFormat="1" ht="122.25" customHeight="1">
      <c r="A84" s="61"/>
      <c r="B84" s="94" t="s">
        <v>379</v>
      </c>
      <c r="C84" s="58" t="s">
        <v>377</v>
      </c>
      <c r="D84" s="59"/>
      <c r="E84" s="59"/>
      <c r="F84" s="60"/>
      <c r="G84" s="82">
        <f>G85+G86</f>
        <v>1091.4</v>
      </c>
      <c r="H84" s="82">
        <f>H85+H86</f>
        <v>1091.4</v>
      </c>
      <c r="I84" s="82">
        <f>I85+I86</f>
        <v>1091.4</v>
      </c>
      <c r="J84" s="64"/>
      <c r="K84" s="64"/>
    </row>
    <row r="85" spans="1:11" s="1" customFormat="1" ht="69" customHeight="1">
      <c r="A85" s="61"/>
      <c r="B85" s="91" t="s">
        <v>305</v>
      </c>
      <c r="C85" s="49" t="s">
        <v>378</v>
      </c>
      <c r="D85" s="50" t="s">
        <v>17</v>
      </c>
      <c r="E85" s="50" t="s">
        <v>11</v>
      </c>
      <c r="F85" s="51" t="s">
        <v>7</v>
      </c>
      <c r="G85" s="83">
        <v>1086.4</v>
      </c>
      <c r="H85" s="83">
        <v>1086.4</v>
      </c>
      <c r="I85" s="83">
        <v>1086.4</v>
      </c>
      <c r="J85" s="64"/>
      <c r="K85" s="64"/>
    </row>
    <row r="86" spans="1:11" s="1" customFormat="1" ht="51.75" customHeight="1">
      <c r="A86" s="61"/>
      <c r="B86" s="91" t="s">
        <v>306</v>
      </c>
      <c r="C86" s="49" t="s">
        <v>378</v>
      </c>
      <c r="D86" s="50" t="s">
        <v>16</v>
      </c>
      <c r="E86" s="50" t="s">
        <v>11</v>
      </c>
      <c r="F86" s="51" t="s">
        <v>7</v>
      </c>
      <c r="G86" s="83">
        <v>5</v>
      </c>
      <c r="H86" s="83">
        <v>5</v>
      </c>
      <c r="I86" s="83">
        <v>5</v>
      </c>
      <c r="J86" s="64"/>
      <c r="K86" s="64"/>
    </row>
    <row r="87" spans="1:11" s="1" customFormat="1" ht="31.5">
      <c r="A87" s="61"/>
      <c r="B87" s="93" t="s">
        <v>49</v>
      </c>
      <c r="C87" s="55" t="s">
        <v>50</v>
      </c>
      <c r="D87" s="56"/>
      <c r="E87" s="56"/>
      <c r="F87" s="57"/>
      <c r="G87" s="81">
        <f>G88</f>
        <v>225385.454</v>
      </c>
      <c r="H87" s="81">
        <f>H88</f>
        <v>220682.454</v>
      </c>
      <c r="I87" s="81">
        <f>I88</f>
        <v>220872.454</v>
      </c>
      <c r="J87" s="64"/>
      <c r="K87" s="64"/>
    </row>
    <row r="88" spans="1:11" s="1" customFormat="1" ht="31.5">
      <c r="A88" s="61"/>
      <c r="B88" s="94" t="s">
        <v>100</v>
      </c>
      <c r="C88" s="58" t="s">
        <v>99</v>
      </c>
      <c r="D88" s="59"/>
      <c r="E88" s="59"/>
      <c r="F88" s="60"/>
      <c r="G88" s="82">
        <f>SUM(G89:G98)</f>
        <v>225385.454</v>
      </c>
      <c r="H88" s="82">
        <f>SUM(H89:H98)</f>
        <v>220682.454</v>
      </c>
      <c r="I88" s="82">
        <f>SUM(I89:I98)</f>
        <v>220872.454</v>
      </c>
      <c r="J88" s="64"/>
      <c r="K88" s="64"/>
    </row>
    <row r="89" spans="1:11" s="1" customFormat="1" ht="60" customHeight="1">
      <c r="A89" s="61"/>
      <c r="B89" s="91" t="s">
        <v>107</v>
      </c>
      <c r="C89" s="49" t="s">
        <v>52</v>
      </c>
      <c r="D89" s="50" t="s">
        <v>18</v>
      </c>
      <c r="E89" s="50" t="s">
        <v>11</v>
      </c>
      <c r="F89" s="51" t="s">
        <v>8</v>
      </c>
      <c r="G89" s="83">
        <v>24322.18</v>
      </c>
      <c r="H89" s="83">
        <v>19622.18</v>
      </c>
      <c r="I89" s="83">
        <v>19812.18</v>
      </c>
      <c r="J89" s="64"/>
      <c r="K89" s="64"/>
    </row>
    <row r="90" spans="1:11" s="1" customFormat="1" ht="51" customHeight="1">
      <c r="A90" s="61"/>
      <c r="B90" s="91" t="s">
        <v>51</v>
      </c>
      <c r="C90" s="49" t="s">
        <v>53</v>
      </c>
      <c r="D90" s="50" t="s">
        <v>16</v>
      </c>
      <c r="E90" s="50" t="s">
        <v>11</v>
      </c>
      <c r="F90" s="51" t="s">
        <v>8</v>
      </c>
      <c r="G90" s="83">
        <v>550</v>
      </c>
      <c r="H90" s="83">
        <v>550</v>
      </c>
      <c r="I90" s="83">
        <v>550</v>
      </c>
      <c r="J90" s="64"/>
      <c r="K90" s="64"/>
    </row>
    <row r="91" spans="1:11" s="1" customFormat="1" ht="67.5" customHeight="1">
      <c r="A91" s="61"/>
      <c r="B91" s="91" t="s">
        <v>368</v>
      </c>
      <c r="C91" s="46" t="s">
        <v>95</v>
      </c>
      <c r="D91" s="50" t="s">
        <v>18</v>
      </c>
      <c r="E91" s="50" t="s">
        <v>11</v>
      </c>
      <c r="F91" s="51" t="s">
        <v>3</v>
      </c>
      <c r="G91" s="83">
        <v>447.837</v>
      </c>
      <c r="H91" s="83">
        <v>447.837</v>
      </c>
      <c r="I91" s="83">
        <v>447.837</v>
      </c>
      <c r="J91" s="64"/>
      <c r="K91" s="64"/>
    </row>
    <row r="92" spans="1:11" s="1" customFormat="1" ht="102.75" customHeight="1">
      <c r="A92" s="61"/>
      <c r="B92" s="91" t="s">
        <v>63</v>
      </c>
      <c r="C92" s="49" t="s">
        <v>313</v>
      </c>
      <c r="D92" s="50" t="s">
        <v>19</v>
      </c>
      <c r="E92" s="50" t="s">
        <v>11</v>
      </c>
      <c r="F92" s="51" t="s">
        <v>3</v>
      </c>
      <c r="G92" s="83">
        <v>1979.6</v>
      </c>
      <c r="H92" s="83">
        <v>1979.6</v>
      </c>
      <c r="I92" s="83">
        <v>1979.6</v>
      </c>
      <c r="J92" s="64"/>
      <c r="K92" s="64"/>
    </row>
    <row r="93" spans="1:11" s="1" customFormat="1" ht="69" customHeight="1">
      <c r="A93" s="61"/>
      <c r="B93" s="91" t="s">
        <v>108</v>
      </c>
      <c r="C93" s="49" t="s">
        <v>313</v>
      </c>
      <c r="D93" s="50" t="s">
        <v>18</v>
      </c>
      <c r="E93" s="50" t="s">
        <v>11</v>
      </c>
      <c r="F93" s="51" t="s">
        <v>3</v>
      </c>
      <c r="G93" s="83">
        <v>20</v>
      </c>
      <c r="H93" s="83">
        <v>17</v>
      </c>
      <c r="I93" s="83">
        <v>17</v>
      </c>
      <c r="J93" s="64"/>
      <c r="K93" s="64"/>
    </row>
    <row r="94" spans="1:11" s="1" customFormat="1" ht="147" customHeight="1">
      <c r="A94" s="61"/>
      <c r="B94" s="91" t="s">
        <v>59</v>
      </c>
      <c r="C94" s="49" t="s">
        <v>337</v>
      </c>
      <c r="D94" s="50" t="s">
        <v>19</v>
      </c>
      <c r="E94" s="50" t="s">
        <v>11</v>
      </c>
      <c r="F94" s="51" t="s">
        <v>8</v>
      </c>
      <c r="G94" s="83">
        <v>2898</v>
      </c>
      <c r="H94" s="83">
        <v>2898</v>
      </c>
      <c r="I94" s="83">
        <v>2898</v>
      </c>
      <c r="J94" s="64"/>
      <c r="K94" s="64"/>
    </row>
    <row r="95" spans="1:11" s="1" customFormat="1" ht="91.5" customHeight="1">
      <c r="A95" s="61"/>
      <c r="B95" s="91" t="s">
        <v>48</v>
      </c>
      <c r="C95" s="49" t="s">
        <v>337</v>
      </c>
      <c r="D95" s="50" t="s">
        <v>20</v>
      </c>
      <c r="E95" s="50" t="s">
        <v>11</v>
      </c>
      <c r="F95" s="51" t="s">
        <v>8</v>
      </c>
      <c r="G95" s="83">
        <v>720</v>
      </c>
      <c r="H95" s="83">
        <v>720</v>
      </c>
      <c r="I95" s="83">
        <v>720</v>
      </c>
      <c r="J95" s="64"/>
      <c r="K95" s="64"/>
    </row>
    <row r="96" spans="1:11" s="1" customFormat="1" ht="91.5" customHeight="1">
      <c r="A96" s="61"/>
      <c r="B96" s="91" t="s">
        <v>340</v>
      </c>
      <c r="C96" s="46" t="s">
        <v>341</v>
      </c>
      <c r="D96" s="50" t="s">
        <v>18</v>
      </c>
      <c r="E96" s="50" t="s">
        <v>11</v>
      </c>
      <c r="F96" s="51" t="s">
        <v>3</v>
      </c>
      <c r="G96" s="83">
        <v>447.837</v>
      </c>
      <c r="H96" s="83">
        <v>447.837</v>
      </c>
      <c r="I96" s="83">
        <v>447.837</v>
      </c>
      <c r="J96" s="64"/>
      <c r="K96" s="64"/>
    </row>
    <row r="97" spans="1:11" s="1" customFormat="1" ht="93.75" customHeight="1">
      <c r="A97" s="61"/>
      <c r="B97" s="91" t="s">
        <v>181</v>
      </c>
      <c r="C97" s="49" t="s">
        <v>194</v>
      </c>
      <c r="D97" s="47" t="s">
        <v>19</v>
      </c>
      <c r="E97" s="50" t="s">
        <v>11</v>
      </c>
      <c r="F97" s="51" t="s">
        <v>8</v>
      </c>
      <c r="G97" s="83">
        <v>190120</v>
      </c>
      <c r="H97" s="83">
        <v>190120</v>
      </c>
      <c r="I97" s="83">
        <v>190120</v>
      </c>
      <c r="J97" s="64"/>
      <c r="K97" s="64"/>
    </row>
    <row r="98" spans="1:11" s="1" customFormat="1" ht="47.25" customHeight="1">
      <c r="A98" s="61"/>
      <c r="B98" s="91" t="s">
        <v>182</v>
      </c>
      <c r="C98" s="49" t="s">
        <v>194</v>
      </c>
      <c r="D98" s="47" t="s">
        <v>18</v>
      </c>
      <c r="E98" s="50" t="s">
        <v>11</v>
      </c>
      <c r="F98" s="51" t="s">
        <v>8</v>
      </c>
      <c r="G98" s="83">
        <v>3880</v>
      </c>
      <c r="H98" s="83">
        <v>3880</v>
      </c>
      <c r="I98" s="83">
        <v>3880</v>
      </c>
      <c r="J98" s="64"/>
      <c r="K98" s="64"/>
    </row>
    <row r="99" spans="1:11" s="1" customFormat="1" ht="63.75" customHeight="1">
      <c r="A99" s="61"/>
      <c r="B99" s="88" t="s">
        <v>30</v>
      </c>
      <c r="C99" s="40" t="s">
        <v>31</v>
      </c>
      <c r="D99" s="41"/>
      <c r="E99" s="41"/>
      <c r="F99" s="42"/>
      <c r="G99" s="81">
        <f>G100</f>
        <v>14741.2</v>
      </c>
      <c r="H99" s="81">
        <f>H100</f>
        <v>14695.2</v>
      </c>
      <c r="I99" s="81">
        <f>I100</f>
        <v>14695.2</v>
      </c>
      <c r="J99" s="64"/>
      <c r="K99" s="64"/>
    </row>
    <row r="100" spans="1:11" s="1" customFormat="1" ht="49.5" customHeight="1">
      <c r="A100" s="61"/>
      <c r="B100" s="89" t="s">
        <v>243</v>
      </c>
      <c r="C100" s="43" t="s">
        <v>32</v>
      </c>
      <c r="D100" s="44"/>
      <c r="E100" s="44"/>
      <c r="F100" s="45"/>
      <c r="G100" s="82">
        <f>SUM(G101:G105)</f>
        <v>14741.2</v>
      </c>
      <c r="H100" s="82">
        <f>SUM(H101:H105)</f>
        <v>14695.2</v>
      </c>
      <c r="I100" s="82">
        <f>SUM(I101:I105)</f>
        <v>14695.2</v>
      </c>
      <c r="J100" s="64"/>
      <c r="K100" s="64"/>
    </row>
    <row r="101" spans="1:11" ht="77.25" customHeight="1">
      <c r="A101" s="37"/>
      <c r="B101" s="91" t="s">
        <v>56</v>
      </c>
      <c r="C101" s="49" t="s">
        <v>34</v>
      </c>
      <c r="D101" s="50" t="s">
        <v>19</v>
      </c>
      <c r="E101" s="47" t="s">
        <v>11</v>
      </c>
      <c r="F101" s="48" t="s">
        <v>7</v>
      </c>
      <c r="G101" s="83">
        <v>13180</v>
      </c>
      <c r="H101" s="83">
        <v>13180</v>
      </c>
      <c r="I101" s="83">
        <v>13180</v>
      </c>
      <c r="J101" s="17"/>
      <c r="K101" s="17"/>
    </row>
    <row r="102" spans="1:11" ht="65.25" customHeight="1">
      <c r="A102" s="37"/>
      <c r="B102" s="91" t="s">
        <v>57</v>
      </c>
      <c r="C102" s="49" t="s">
        <v>34</v>
      </c>
      <c r="D102" s="50" t="s">
        <v>18</v>
      </c>
      <c r="E102" s="47" t="s">
        <v>11</v>
      </c>
      <c r="F102" s="48" t="s">
        <v>7</v>
      </c>
      <c r="G102" s="83">
        <v>1376.2</v>
      </c>
      <c r="H102" s="83">
        <v>1330.2</v>
      </c>
      <c r="I102" s="83">
        <v>1330.2</v>
      </c>
      <c r="J102" s="17"/>
      <c r="K102" s="17"/>
    </row>
    <row r="103" spans="1:11" ht="47.25">
      <c r="A103" s="37"/>
      <c r="B103" s="91" t="s">
        <v>58</v>
      </c>
      <c r="C103" s="49" t="s">
        <v>34</v>
      </c>
      <c r="D103" s="50" t="s">
        <v>16</v>
      </c>
      <c r="E103" s="47" t="s">
        <v>11</v>
      </c>
      <c r="F103" s="48" t="s">
        <v>7</v>
      </c>
      <c r="G103" s="83">
        <v>23</v>
      </c>
      <c r="H103" s="83">
        <v>23</v>
      </c>
      <c r="I103" s="83">
        <v>23</v>
      </c>
      <c r="J103" s="17"/>
      <c r="K103" s="17"/>
    </row>
    <row r="104" spans="1:11" ht="141.75">
      <c r="A104" s="37"/>
      <c r="B104" s="91" t="s">
        <v>33</v>
      </c>
      <c r="C104" s="46" t="s">
        <v>331</v>
      </c>
      <c r="D104" s="47" t="s">
        <v>19</v>
      </c>
      <c r="E104" s="47" t="s">
        <v>11</v>
      </c>
      <c r="F104" s="48" t="s">
        <v>7</v>
      </c>
      <c r="G104" s="83">
        <v>144</v>
      </c>
      <c r="H104" s="83">
        <v>144</v>
      </c>
      <c r="I104" s="83">
        <v>144</v>
      </c>
      <c r="J104" s="17"/>
      <c r="K104" s="17"/>
    </row>
    <row r="105" spans="1:11" ht="94.5">
      <c r="A105" s="37"/>
      <c r="B105" s="91" t="s">
        <v>260</v>
      </c>
      <c r="C105" s="46" t="s">
        <v>331</v>
      </c>
      <c r="D105" s="47" t="s">
        <v>20</v>
      </c>
      <c r="E105" s="47" t="s">
        <v>11</v>
      </c>
      <c r="F105" s="48" t="s">
        <v>7</v>
      </c>
      <c r="G105" s="83">
        <v>18</v>
      </c>
      <c r="H105" s="83">
        <v>18</v>
      </c>
      <c r="I105" s="83">
        <v>18</v>
      </c>
      <c r="J105" s="17"/>
      <c r="K105" s="17"/>
    </row>
    <row r="106" spans="1:11" ht="18.75">
      <c r="A106" s="37"/>
      <c r="B106" s="92" t="s">
        <v>233</v>
      </c>
      <c r="C106" s="52" t="s">
        <v>230</v>
      </c>
      <c r="D106" s="53"/>
      <c r="E106" s="35"/>
      <c r="F106" s="36"/>
      <c r="G106" s="79">
        <f>G107</f>
        <v>12505.48057</v>
      </c>
      <c r="H106" s="79">
        <f>H107</f>
        <v>9918.79471</v>
      </c>
      <c r="I106" s="79">
        <f>I107</f>
        <v>9268.714919999999</v>
      </c>
      <c r="J106" s="17"/>
      <c r="K106" s="17"/>
    </row>
    <row r="107" spans="1:11" ht="31.5">
      <c r="A107" s="37"/>
      <c r="B107" s="94" t="s">
        <v>234</v>
      </c>
      <c r="C107" s="58" t="s">
        <v>231</v>
      </c>
      <c r="D107" s="59"/>
      <c r="E107" s="44"/>
      <c r="F107" s="45"/>
      <c r="G107" s="82">
        <f>G108+G109</f>
        <v>12505.48057</v>
      </c>
      <c r="H107" s="82">
        <f>H108+H109</f>
        <v>9918.79471</v>
      </c>
      <c r="I107" s="82">
        <f>I108+I109</f>
        <v>9268.714919999999</v>
      </c>
      <c r="J107" s="17"/>
      <c r="K107" s="17"/>
    </row>
    <row r="108" spans="1:11" ht="78.75">
      <c r="A108" s="37"/>
      <c r="B108" s="91" t="s">
        <v>235</v>
      </c>
      <c r="C108" s="49" t="s">
        <v>232</v>
      </c>
      <c r="D108" s="50" t="s">
        <v>18</v>
      </c>
      <c r="E108" s="47" t="s">
        <v>11</v>
      </c>
      <c r="F108" s="48" t="s">
        <v>8</v>
      </c>
      <c r="G108" s="83">
        <f>10990.213+111.01225</f>
        <v>11101.22525</v>
      </c>
      <c r="H108" s="83">
        <f>8429.394+85.14539</f>
        <v>8514.53939</v>
      </c>
      <c r="I108" s="83">
        <f>7785.815+78.6446</f>
        <v>7864.459599999999</v>
      </c>
      <c r="J108" s="17"/>
      <c r="K108" s="17"/>
    </row>
    <row r="109" spans="1:11" ht="84.75" customHeight="1">
      <c r="A109" s="37"/>
      <c r="B109" s="91" t="s">
        <v>354</v>
      </c>
      <c r="C109" s="49" t="s">
        <v>380</v>
      </c>
      <c r="D109" s="50" t="s">
        <v>20</v>
      </c>
      <c r="E109" s="47" t="s">
        <v>11</v>
      </c>
      <c r="F109" s="48" t="s">
        <v>8</v>
      </c>
      <c r="G109" s="83">
        <f>1320+84.25532</f>
        <v>1404.25532</v>
      </c>
      <c r="H109" s="83">
        <f>1320+84.25532</f>
        <v>1404.25532</v>
      </c>
      <c r="I109" s="83">
        <f>1320+84.25532</f>
        <v>1404.25532</v>
      </c>
      <c r="J109" s="17"/>
      <c r="K109" s="17"/>
    </row>
    <row r="110" spans="1:11" ht="18" customHeight="1">
      <c r="A110" s="37"/>
      <c r="B110" s="93" t="s">
        <v>225</v>
      </c>
      <c r="C110" s="55" t="s">
        <v>185</v>
      </c>
      <c r="D110" s="50"/>
      <c r="E110" s="47"/>
      <c r="F110" s="48"/>
      <c r="G110" s="79">
        <f>G111</f>
        <v>1050</v>
      </c>
      <c r="H110" s="79">
        <f>H111</f>
        <v>1050</v>
      </c>
      <c r="I110" s="79">
        <f>I111</f>
        <v>1050</v>
      </c>
      <c r="J110" s="17"/>
      <c r="K110" s="17"/>
    </row>
    <row r="111" spans="1:11" ht="31.5">
      <c r="A111" s="37"/>
      <c r="B111" s="94" t="s">
        <v>184</v>
      </c>
      <c r="C111" s="58" t="s">
        <v>186</v>
      </c>
      <c r="D111" s="59"/>
      <c r="E111" s="44"/>
      <c r="F111" s="45"/>
      <c r="G111" s="82">
        <f>G112+G113</f>
        <v>1050</v>
      </c>
      <c r="H111" s="82">
        <f>H112+H113</f>
        <v>1050</v>
      </c>
      <c r="I111" s="82">
        <f>I112+I113</f>
        <v>1050</v>
      </c>
      <c r="J111" s="17"/>
      <c r="K111" s="17"/>
    </row>
    <row r="112" spans="1:11" ht="72.75" customHeight="1">
      <c r="A112" s="37"/>
      <c r="B112" s="91" t="s">
        <v>128</v>
      </c>
      <c r="C112" s="49" t="s">
        <v>187</v>
      </c>
      <c r="D112" s="50" t="s">
        <v>18</v>
      </c>
      <c r="E112" s="47" t="s">
        <v>11</v>
      </c>
      <c r="F112" s="48" t="s">
        <v>4</v>
      </c>
      <c r="G112" s="83">
        <v>400</v>
      </c>
      <c r="H112" s="83">
        <v>400</v>
      </c>
      <c r="I112" s="83">
        <v>400</v>
      </c>
      <c r="J112" s="17"/>
      <c r="K112" s="17"/>
    </row>
    <row r="113" spans="1:11" ht="75" customHeight="1">
      <c r="A113" s="37"/>
      <c r="B113" s="91" t="s">
        <v>195</v>
      </c>
      <c r="C113" s="49" t="s">
        <v>314</v>
      </c>
      <c r="D113" s="50" t="s">
        <v>18</v>
      </c>
      <c r="E113" s="47" t="s">
        <v>11</v>
      </c>
      <c r="F113" s="48" t="s">
        <v>8</v>
      </c>
      <c r="G113" s="83">
        <v>650</v>
      </c>
      <c r="H113" s="83">
        <v>650</v>
      </c>
      <c r="I113" s="83">
        <v>650</v>
      </c>
      <c r="J113" s="17"/>
      <c r="K113" s="17"/>
    </row>
    <row r="114" spans="1:11" ht="33" customHeight="1">
      <c r="A114" s="37"/>
      <c r="B114" s="92" t="s">
        <v>307</v>
      </c>
      <c r="C114" s="52" t="s">
        <v>310</v>
      </c>
      <c r="D114" s="50"/>
      <c r="E114" s="47"/>
      <c r="F114" s="48"/>
      <c r="G114" s="79">
        <f aca="true" t="shared" si="2" ref="G114:I115">G115</f>
        <v>50</v>
      </c>
      <c r="H114" s="79">
        <f t="shared" si="2"/>
        <v>0</v>
      </c>
      <c r="I114" s="79">
        <f t="shared" si="2"/>
        <v>0</v>
      </c>
      <c r="J114" s="17"/>
      <c r="K114" s="17"/>
    </row>
    <row r="115" spans="1:11" ht="36.75" customHeight="1">
      <c r="A115" s="37"/>
      <c r="B115" s="94" t="s">
        <v>308</v>
      </c>
      <c r="C115" s="58" t="s">
        <v>311</v>
      </c>
      <c r="D115" s="59"/>
      <c r="E115" s="44"/>
      <c r="F115" s="45"/>
      <c r="G115" s="82">
        <f t="shared" si="2"/>
        <v>50</v>
      </c>
      <c r="H115" s="82">
        <f t="shared" si="2"/>
        <v>0</v>
      </c>
      <c r="I115" s="82">
        <f t="shared" si="2"/>
        <v>0</v>
      </c>
      <c r="J115" s="17"/>
      <c r="K115" s="17"/>
    </row>
    <row r="116" spans="1:11" ht="50.25" customHeight="1">
      <c r="A116" s="37"/>
      <c r="B116" s="91" t="s">
        <v>309</v>
      </c>
      <c r="C116" s="49" t="s">
        <v>312</v>
      </c>
      <c r="D116" s="50" t="s">
        <v>18</v>
      </c>
      <c r="E116" s="47" t="s">
        <v>11</v>
      </c>
      <c r="F116" s="48" t="s">
        <v>3</v>
      </c>
      <c r="G116" s="83">
        <v>50</v>
      </c>
      <c r="H116" s="83">
        <v>0</v>
      </c>
      <c r="I116" s="83">
        <v>0</v>
      </c>
      <c r="J116" s="17"/>
      <c r="K116" s="17"/>
    </row>
    <row r="117" spans="1:11" ht="50.25" customHeight="1">
      <c r="A117" s="37"/>
      <c r="B117" s="93" t="s">
        <v>226</v>
      </c>
      <c r="C117" s="40" t="s">
        <v>60</v>
      </c>
      <c r="D117" s="56"/>
      <c r="E117" s="56"/>
      <c r="F117" s="57"/>
      <c r="G117" s="81">
        <f>G118</f>
        <v>5522.8904299999995</v>
      </c>
      <c r="H117" s="81">
        <f>H118</f>
        <v>5444.76129</v>
      </c>
      <c r="I117" s="81">
        <f>I118</f>
        <v>5450.66208</v>
      </c>
      <c r="J117" s="17"/>
      <c r="K117" s="17"/>
    </row>
    <row r="118" spans="1:11" ht="31.5">
      <c r="A118" s="37"/>
      <c r="B118" s="94" t="s">
        <v>101</v>
      </c>
      <c r="C118" s="43" t="s">
        <v>61</v>
      </c>
      <c r="D118" s="59"/>
      <c r="E118" s="59"/>
      <c r="F118" s="60"/>
      <c r="G118" s="82">
        <f>SUM(G119:G123)</f>
        <v>5522.8904299999995</v>
      </c>
      <c r="H118" s="82">
        <f>SUM(H119:H123)</f>
        <v>5444.76129</v>
      </c>
      <c r="I118" s="82">
        <f>SUM(I119:I123)</f>
        <v>5450.66208</v>
      </c>
      <c r="J118" s="17"/>
      <c r="K118" s="17"/>
    </row>
    <row r="119" spans="1:11" ht="96.75" customHeight="1">
      <c r="A119" s="37"/>
      <c r="B119" s="91" t="s">
        <v>26</v>
      </c>
      <c r="C119" s="49" t="s">
        <v>65</v>
      </c>
      <c r="D119" s="50" t="s">
        <v>19</v>
      </c>
      <c r="E119" s="50" t="s">
        <v>11</v>
      </c>
      <c r="F119" s="51" t="s">
        <v>3</v>
      </c>
      <c r="G119" s="83">
        <v>2980.7</v>
      </c>
      <c r="H119" s="83">
        <v>2980.7</v>
      </c>
      <c r="I119" s="83">
        <v>2980.7</v>
      </c>
      <c r="J119" s="17"/>
      <c r="K119" s="17"/>
    </row>
    <row r="120" spans="1:11" ht="63">
      <c r="A120" s="37"/>
      <c r="B120" s="91" t="s">
        <v>29</v>
      </c>
      <c r="C120" s="49" t="s">
        <v>65</v>
      </c>
      <c r="D120" s="50" t="s">
        <v>18</v>
      </c>
      <c r="E120" s="50" t="s">
        <v>11</v>
      </c>
      <c r="F120" s="51" t="s">
        <v>3</v>
      </c>
      <c r="G120" s="83">
        <v>25.79043</v>
      </c>
      <c r="H120" s="83">
        <v>17.66129</v>
      </c>
      <c r="I120" s="83">
        <v>23.56208</v>
      </c>
      <c r="J120" s="17"/>
      <c r="K120" s="17"/>
    </row>
    <row r="121" spans="1:11" ht="95.25" customHeight="1">
      <c r="A121" s="37"/>
      <c r="B121" s="91" t="s">
        <v>62</v>
      </c>
      <c r="C121" s="49" t="s">
        <v>138</v>
      </c>
      <c r="D121" s="50" t="s">
        <v>19</v>
      </c>
      <c r="E121" s="50" t="s">
        <v>11</v>
      </c>
      <c r="F121" s="51" t="s">
        <v>3</v>
      </c>
      <c r="G121" s="83">
        <v>2217.4</v>
      </c>
      <c r="H121" s="83">
        <v>2217.4</v>
      </c>
      <c r="I121" s="83">
        <v>2217.4</v>
      </c>
      <c r="J121" s="17"/>
      <c r="K121" s="17"/>
    </row>
    <row r="122" spans="1:11" ht="63">
      <c r="A122" s="37"/>
      <c r="B122" s="91" t="s">
        <v>109</v>
      </c>
      <c r="C122" s="49" t="s">
        <v>138</v>
      </c>
      <c r="D122" s="50" t="s">
        <v>18</v>
      </c>
      <c r="E122" s="50" t="s">
        <v>11</v>
      </c>
      <c r="F122" s="51" t="s">
        <v>3</v>
      </c>
      <c r="G122" s="83">
        <v>290</v>
      </c>
      <c r="H122" s="83">
        <v>220</v>
      </c>
      <c r="I122" s="83">
        <v>220</v>
      </c>
      <c r="J122" s="17"/>
      <c r="K122" s="17"/>
    </row>
    <row r="123" spans="1:11" ht="47.25">
      <c r="A123" s="37"/>
      <c r="B123" s="91" t="s">
        <v>64</v>
      </c>
      <c r="C123" s="49" t="s">
        <v>138</v>
      </c>
      <c r="D123" s="50" t="s">
        <v>16</v>
      </c>
      <c r="E123" s="50" t="s">
        <v>11</v>
      </c>
      <c r="F123" s="51" t="s">
        <v>3</v>
      </c>
      <c r="G123" s="83">
        <v>9</v>
      </c>
      <c r="H123" s="83">
        <v>9</v>
      </c>
      <c r="I123" s="83">
        <v>9</v>
      </c>
      <c r="J123" s="17"/>
      <c r="K123" s="17"/>
    </row>
    <row r="124" spans="1:11" ht="34.5" customHeight="1">
      <c r="A124" s="37" t="s">
        <v>126</v>
      </c>
      <c r="B124" s="92" t="s">
        <v>175</v>
      </c>
      <c r="C124" s="52" t="s">
        <v>5</v>
      </c>
      <c r="D124" s="53"/>
      <c r="E124" s="53"/>
      <c r="F124" s="54"/>
      <c r="G124" s="79">
        <f>G125+G128+G131</f>
        <v>15874.100000000002</v>
      </c>
      <c r="H124" s="79">
        <f>H125+H128+H131</f>
        <v>15862.2</v>
      </c>
      <c r="I124" s="79">
        <f>I125+I128+I131</f>
        <v>15850.300000000003</v>
      </c>
      <c r="J124" s="17"/>
      <c r="K124" s="17"/>
    </row>
    <row r="125" spans="1:11" ht="21.75" customHeight="1">
      <c r="A125" s="37"/>
      <c r="B125" s="93" t="s">
        <v>141</v>
      </c>
      <c r="C125" s="55" t="s">
        <v>40</v>
      </c>
      <c r="D125" s="56"/>
      <c r="E125" s="56"/>
      <c r="F125" s="57"/>
      <c r="G125" s="81">
        <f aca="true" t="shared" si="3" ref="G125:I126">G126</f>
        <v>50</v>
      </c>
      <c r="H125" s="81">
        <f t="shared" si="3"/>
        <v>50</v>
      </c>
      <c r="I125" s="81">
        <f t="shared" si="3"/>
        <v>50</v>
      </c>
      <c r="J125" s="17"/>
      <c r="K125" s="17"/>
    </row>
    <row r="126" spans="1:11" ht="78.75" customHeight="1">
      <c r="A126" s="37"/>
      <c r="B126" s="94" t="s">
        <v>228</v>
      </c>
      <c r="C126" s="58" t="s">
        <v>41</v>
      </c>
      <c r="D126" s="59"/>
      <c r="E126" s="59"/>
      <c r="F126" s="60"/>
      <c r="G126" s="82">
        <f>G127</f>
        <v>50</v>
      </c>
      <c r="H126" s="82">
        <f t="shared" si="3"/>
        <v>50</v>
      </c>
      <c r="I126" s="82">
        <f t="shared" si="3"/>
        <v>50</v>
      </c>
      <c r="J126" s="17"/>
      <c r="K126" s="17"/>
    </row>
    <row r="127" spans="1:11" ht="49.5" customHeight="1">
      <c r="A127" s="37"/>
      <c r="B127" s="91" t="s">
        <v>104</v>
      </c>
      <c r="C127" s="49" t="s">
        <v>42</v>
      </c>
      <c r="D127" s="50" t="s">
        <v>18</v>
      </c>
      <c r="E127" s="50" t="s">
        <v>10</v>
      </c>
      <c r="F127" s="51" t="s">
        <v>4</v>
      </c>
      <c r="G127" s="83">
        <v>50</v>
      </c>
      <c r="H127" s="83">
        <v>50</v>
      </c>
      <c r="I127" s="83">
        <v>50</v>
      </c>
      <c r="J127" s="17"/>
      <c r="K127" s="17"/>
    </row>
    <row r="128" spans="1:11" ht="34.5" customHeight="1">
      <c r="A128" s="37"/>
      <c r="B128" s="93" t="s">
        <v>142</v>
      </c>
      <c r="C128" s="55" t="s">
        <v>35</v>
      </c>
      <c r="D128" s="56"/>
      <c r="E128" s="56"/>
      <c r="F128" s="57"/>
      <c r="G128" s="81">
        <f aca="true" t="shared" si="4" ref="G128:I129">G129</f>
        <v>100</v>
      </c>
      <c r="H128" s="81">
        <f t="shared" si="4"/>
        <v>100</v>
      </c>
      <c r="I128" s="81">
        <f t="shared" si="4"/>
        <v>100</v>
      </c>
      <c r="J128" s="17"/>
      <c r="K128" s="17"/>
    </row>
    <row r="129" spans="1:11" ht="63">
      <c r="A129" s="37"/>
      <c r="B129" s="94" t="s">
        <v>244</v>
      </c>
      <c r="C129" s="58" t="s">
        <v>36</v>
      </c>
      <c r="D129" s="59"/>
      <c r="E129" s="59"/>
      <c r="F129" s="60"/>
      <c r="G129" s="82">
        <f t="shared" si="4"/>
        <v>100</v>
      </c>
      <c r="H129" s="82">
        <f t="shared" si="4"/>
        <v>100</v>
      </c>
      <c r="I129" s="82">
        <f t="shared" si="4"/>
        <v>100</v>
      </c>
      <c r="J129" s="17"/>
      <c r="K129" s="17"/>
    </row>
    <row r="130" spans="1:11" ht="48" customHeight="1">
      <c r="A130" s="37"/>
      <c r="B130" s="91" t="s">
        <v>104</v>
      </c>
      <c r="C130" s="49" t="s">
        <v>37</v>
      </c>
      <c r="D130" s="50" t="s">
        <v>18</v>
      </c>
      <c r="E130" s="50" t="s">
        <v>10</v>
      </c>
      <c r="F130" s="51" t="s">
        <v>4</v>
      </c>
      <c r="G130" s="83">
        <v>100</v>
      </c>
      <c r="H130" s="83">
        <v>100</v>
      </c>
      <c r="I130" s="83">
        <v>100</v>
      </c>
      <c r="J130" s="17"/>
      <c r="K130" s="17"/>
    </row>
    <row r="131" spans="1:11" ht="31.5">
      <c r="A131" s="37"/>
      <c r="B131" s="93" t="s">
        <v>359</v>
      </c>
      <c r="C131" s="55" t="s">
        <v>38</v>
      </c>
      <c r="D131" s="56"/>
      <c r="E131" s="56"/>
      <c r="F131" s="57"/>
      <c r="G131" s="81">
        <f>G132</f>
        <v>15724.100000000002</v>
      </c>
      <c r="H131" s="81">
        <f>H132</f>
        <v>15712.2</v>
      </c>
      <c r="I131" s="81">
        <f>I132</f>
        <v>15700.300000000003</v>
      </c>
      <c r="J131" s="17"/>
      <c r="K131" s="17"/>
    </row>
    <row r="132" spans="1:11" s="2" customFormat="1" ht="50.25" customHeight="1">
      <c r="A132" s="37"/>
      <c r="B132" s="94" t="s">
        <v>381</v>
      </c>
      <c r="C132" s="58" t="s">
        <v>124</v>
      </c>
      <c r="D132" s="59"/>
      <c r="E132" s="59"/>
      <c r="F132" s="60"/>
      <c r="G132" s="82">
        <f>SUM(G133:G142)</f>
        <v>15724.100000000002</v>
      </c>
      <c r="H132" s="82">
        <f>SUM(H133:H142)</f>
        <v>15712.2</v>
      </c>
      <c r="I132" s="82">
        <f>SUM(I133:I142)</f>
        <v>15700.300000000003</v>
      </c>
      <c r="J132" s="66"/>
      <c r="K132" s="66"/>
    </row>
    <row r="133" spans="1:11" ht="98.25" customHeight="1">
      <c r="A133" s="37"/>
      <c r="B133" s="91" t="s">
        <v>26</v>
      </c>
      <c r="C133" s="49" t="s">
        <v>125</v>
      </c>
      <c r="D133" s="50" t="s">
        <v>19</v>
      </c>
      <c r="E133" s="50" t="s">
        <v>4</v>
      </c>
      <c r="F133" s="51" t="s">
        <v>5</v>
      </c>
      <c r="G133" s="83">
        <v>510.9</v>
      </c>
      <c r="H133" s="83">
        <v>510.9</v>
      </c>
      <c r="I133" s="83">
        <v>510.9</v>
      </c>
      <c r="J133" s="17"/>
      <c r="K133" s="17"/>
    </row>
    <row r="134" spans="1:11" ht="95.25" customHeight="1">
      <c r="A134" s="37"/>
      <c r="B134" s="91" t="s">
        <v>26</v>
      </c>
      <c r="C134" s="49" t="s">
        <v>125</v>
      </c>
      <c r="D134" s="50" t="s">
        <v>19</v>
      </c>
      <c r="E134" s="50" t="s">
        <v>4</v>
      </c>
      <c r="F134" s="51" t="s">
        <v>15</v>
      </c>
      <c r="G134" s="83">
        <v>886</v>
      </c>
      <c r="H134" s="83">
        <v>886</v>
      </c>
      <c r="I134" s="83">
        <v>886</v>
      </c>
      <c r="J134" s="17"/>
      <c r="K134" s="17"/>
    </row>
    <row r="135" spans="1:11" ht="95.25" customHeight="1">
      <c r="A135" s="37"/>
      <c r="B135" s="91" t="s">
        <v>26</v>
      </c>
      <c r="C135" s="49" t="s">
        <v>125</v>
      </c>
      <c r="D135" s="50" t="s">
        <v>19</v>
      </c>
      <c r="E135" s="50" t="s">
        <v>10</v>
      </c>
      <c r="F135" s="51" t="s">
        <v>5</v>
      </c>
      <c r="G135" s="83">
        <v>1104.4</v>
      </c>
      <c r="H135" s="83">
        <v>1104.4</v>
      </c>
      <c r="I135" s="83">
        <v>1104.4</v>
      </c>
      <c r="J135" s="17"/>
      <c r="K135" s="17"/>
    </row>
    <row r="136" spans="1:11" ht="95.25" customHeight="1">
      <c r="A136" s="37"/>
      <c r="B136" s="91" t="s">
        <v>26</v>
      </c>
      <c r="C136" s="49" t="s">
        <v>125</v>
      </c>
      <c r="D136" s="50" t="s">
        <v>19</v>
      </c>
      <c r="E136" s="50" t="s">
        <v>14</v>
      </c>
      <c r="F136" s="51" t="s">
        <v>12</v>
      </c>
      <c r="G136" s="83">
        <v>510.9</v>
      </c>
      <c r="H136" s="83">
        <v>510.9</v>
      </c>
      <c r="I136" s="83">
        <v>510.9</v>
      </c>
      <c r="J136" s="17"/>
      <c r="K136" s="17"/>
    </row>
    <row r="137" spans="1:11" ht="90" customHeight="1">
      <c r="A137" s="37"/>
      <c r="B137" s="91" t="s">
        <v>55</v>
      </c>
      <c r="C137" s="49" t="s">
        <v>206</v>
      </c>
      <c r="D137" s="50" t="s">
        <v>19</v>
      </c>
      <c r="E137" s="50" t="s">
        <v>10</v>
      </c>
      <c r="F137" s="51" t="s">
        <v>4</v>
      </c>
      <c r="G137" s="83">
        <v>8165.2</v>
      </c>
      <c r="H137" s="83">
        <v>8165.2</v>
      </c>
      <c r="I137" s="83">
        <v>8165.2</v>
      </c>
      <c r="J137" s="17"/>
      <c r="K137" s="17"/>
    </row>
    <row r="138" spans="1:11" ht="59.25" customHeight="1">
      <c r="A138" s="37"/>
      <c r="B138" s="91" t="s">
        <v>54</v>
      </c>
      <c r="C138" s="49" t="s">
        <v>206</v>
      </c>
      <c r="D138" s="50" t="s">
        <v>18</v>
      </c>
      <c r="E138" s="50" t="s">
        <v>10</v>
      </c>
      <c r="F138" s="51" t="s">
        <v>4</v>
      </c>
      <c r="G138" s="83">
        <v>1125.853</v>
      </c>
      <c r="H138" s="83">
        <v>1125.853</v>
      </c>
      <c r="I138" s="83">
        <v>1125.853</v>
      </c>
      <c r="J138" s="17"/>
      <c r="K138" s="17"/>
    </row>
    <row r="139" spans="1:11" ht="58.5" customHeight="1">
      <c r="A139" s="37"/>
      <c r="B139" s="91" t="s">
        <v>67</v>
      </c>
      <c r="C139" s="49" t="s">
        <v>206</v>
      </c>
      <c r="D139" s="50" t="s">
        <v>16</v>
      </c>
      <c r="E139" s="50" t="s">
        <v>10</v>
      </c>
      <c r="F139" s="51" t="s">
        <v>4</v>
      </c>
      <c r="G139" s="83">
        <v>581</v>
      </c>
      <c r="H139" s="83">
        <v>569.1</v>
      </c>
      <c r="I139" s="83">
        <v>557.2</v>
      </c>
      <c r="J139" s="17"/>
      <c r="K139" s="17"/>
    </row>
    <row r="140" spans="1:11" ht="129" customHeight="1">
      <c r="A140" s="37"/>
      <c r="B140" s="91" t="s">
        <v>91</v>
      </c>
      <c r="C140" s="49" t="s">
        <v>207</v>
      </c>
      <c r="D140" s="50" t="s">
        <v>19</v>
      </c>
      <c r="E140" s="50" t="s">
        <v>10</v>
      </c>
      <c r="F140" s="51" t="s">
        <v>4</v>
      </c>
      <c r="G140" s="83">
        <v>141.047</v>
      </c>
      <c r="H140" s="83">
        <v>141.047</v>
      </c>
      <c r="I140" s="83">
        <v>141.047</v>
      </c>
      <c r="J140" s="17"/>
      <c r="K140" s="17"/>
    </row>
    <row r="141" spans="1:11" ht="77.25" customHeight="1">
      <c r="A141" s="37"/>
      <c r="B141" s="91" t="s">
        <v>39</v>
      </c>
      <c r="C141" s="49" t="s">
        <v>207</v>
      </c>
      <c r="D141" s="47" t="s">
        <v>20</v>
      </c>
      <c r="E141" s="47" t="s">
        <v>10</v>
      </c>
      <c r="F141" s="48" t="s">
        <v>4</v>
      </c>
      <c r="G141" s="83">
        <v>19.5</v>
      </c>
      <c r="H141" s="83">
        <v>19.5</v>
      </c>
      <c r="I141" s="83">
        <v>19.5</v>
      </c>
      <c r="J141" s="17"/>
      <c r="K141" s="17"/>
    </row>
    <row r="142" spans="1:11" ht="79.5" customHeight="1">
      <c r="A142" s="37"/>
      <c r="B142" s="91" t="s">
        <v>196</v>
      </c>
      <c r="C142" s="49" t="s">
        <v>197</v>
      </c>
      <c r="D142" s="50" t="s">
        <v>19</v>
      </c>
      <c r="E142" s="50" t="s">
        <v>10</v>
      </c>
      <c r="F142" s="51" t="s">
        <v>5</v>
      </c>
      <c r="G142" s="83">
        <v>2679.3</v>
      </c>
      <c r="H142" s="83">
        <v>2679.3</v>
      </c>
      <c r="I142" s="83">
        <v>2679.3</v>
      </c>
      <c r="J142" s="17"/>
      <c r="K142" s="17"/>
    </row>
    <row r="143" spans="1:11" ht="31.5">
      <c r="A143" s="37" t="s">
        <v>245</v>
      </c>
      <c r="B143" s="93" t="s">
        <v>252</v>
      </c>
      <c r="C143" s="55" t="s">
        <v>12</v>
      </c>
      <c r="D143" s="56"/>
      <c r="E143" s="50"/>
      <c r="F143" s="51"/>
      <c r="G143" s="81">
        <f>G144</f>
        <v>1097</v>
      </c>
      <c r="H143" s="81">
        <f>H144</f>
        <v>1097</v>
      </c>
      <c r="I143" s="81">
        <f>I144</f>
        <v>1097</v>
      </c>
      <c r="J143" s="17"/>
      <c r="K143" s="17"/>
    </row>
    <row r="144" spans="1:11" ht="31.5">
      <c r="A144" s="37"/>
      <c r="B144" s="94" t="s">
        <v>251</v>
      </c>
      <c r="C144" s="58" t="s">
        <v>236</v>
      </c>
      <c r="D144" s="56"/>
      <c r="E144" s="59"/>
      <c r="F144" s="60"/>
      <c r="G144" s="82">
        <f>G145+G146+G147+G148</f>
        <v>1097</v>
      </c>
      <c r="H144" s="82">
        <f>H145+H146+H147+H148</f>
        <v>1097</v>
      </c>
      <c r="I144" s="82">
        <f>I145+I146+I147+I148</f>
        <v>1097</v>
      </c>
      <c r="J144" s="17"/>
      <c r="K144" s="17"/>
    </row>
    <row r="145" spans="1:11" ht="78.75">
      <c r="A145" s="37"/>
      <c r="B145" s="91" t="s">
        <v>201</v>
      </c>
      <c r="C145" s="49" t="s">
        <v>237</v>
      </c>
      <c r="D145" s="50" t="s">
        <v>19</v>
      </c>
      <c r="E145" s="50" t="s">
        <v>156</v>
      </c>
      <c r="F145" s="51" t="s">
        <v>8</v>
      </c>
      <c r="G145" s="83">
        <v>651.7</v>
      </c>
      <c r="H145" s="83">
        <v>651.7</v>
      </c>
      <c r="I145" s="83">
        <v>651.7</v>
      </c>
      <c r="J145" s="17"/>
      <c r="K145" s="17"/>
    </row>
    <row r="146" spans="1:11" ht="47.25">
      <c r="A146" s="37"/>
      <c r="B146" s="91" t="s">
        <v>202</v>
      </c>
      <c r="C146" s="49" t="s">
        <v>237</v>
      </c>
      <c r="D146" s="50" t="s">
        <v>18</v>
      </c>
      <c r="E146" s="50" t="s">
        <v>156</v>
      </c>
      <c r="F146" s="51" t="s">
        <v>8</v>
      </c>
      <c r="G146" s="83">
        <v>290</v>
      </c>
      <c r="H146" s="83">
        <v>290</v>
      </c>
      <c r="I146" s="83">
        <v>290</v>
      </c>
      <c r="J146" s="17"/>
      <c r="K146" s="17"/>
    </row>
    <row r="147" spans="1:11" ht="78.75">
      <c r="A147" s="37"/>
      <c r="B147" s="91" t="s">
        <v>201</v>
      </c>
      <c r="C147" s="49" t="s">
        <v>237</v>
      </c>
      <c r="D147" s="50" t="s">
        <v>19</v>
      </c>
      <c r="E147" s="50" t="s">
        <v>156</v>
      </c>
      <c r="F147" s="51" t="s">
        <v>5</v>
      </c>
      <c r="G147" s="83">
        <v>150.3</v>
      </c>
      <c r="H147" s="83">
        <v>150.3</v>
      </c>
      <c r="I147" s="83">
        <v>150.3</v>
      </c>
      <c r="J147" s="17"/>
      <c r="K147" s="17"/>
    </row>
    <row r="148" spans="1:11" ht="47.25">
      <c r="A148" s="37"/>
      <c r="B148" s="91" t="s">
        <v>202</v>
      </c>
      <c r="C148" s="49" t="s">
        <v>237</v>
      </c>
      <c r="D148" s="50" t="s">
        <v>18</v>
      </c>
      <c r="E148" s="50" t="s">
        <v>156</v>
      </c>
      <c r="F148" s="51" t="s">
        <v>5</v>
      </c>
      <c r="G148" s="83">
        <v>5</v>
      </c>
      <c r="H148" s="83">
        <v>5</v>
      </c>
      <c r="I148" s="83">
        <v>5</v>
      </c>
      <c r="J148" s="17"/>
      <c r="K148" s="17"/>
    </row>
    <row r="149" spans="1:11" ht="33" customHeight="1">
      <c r="A149" s="37" t="s">
        <v>117</v>
      </c>
      <c r="B149" s="92" t="s">
        <v>250</v>
      </c>
      <c r="C149" s="52" t="s">
        <v>9</v>
      </c>
      <c r="D149" s="53"/>
      <c r="E149" s="53"/>
      <c r="F149" s="54"/>
      <c r="G149" s="79">
        <f>G150</f>
        <v>150</v>
      </c>
      <c r="H149" s="79">
        <f>H150</f>
        <v>150</v>
      </c>
      <c r="I149" s="79">
        <f>I150</f>
        <v>150</v>
      </c>
      <c r="J149" s="17"/>
      <c r="K149" s="17"/>
    </row>
    <row r="150" spans="1:11" ht="33.75" customHeight="1">
      <c r="A150" s="37"/>
      <c r="B150" s="94" t="s">
        <v>335</v>
      </c>
      <c r="C150" s="58" t="s">
        <v>139</v>
      </c>
      <c r="D150" s="59"/>
      <c r="E150" s="59"/>
      <c r="F150" s="60"/>
      <c r="G150" s="82">
        <f>G151+G152</f>
        <v>150</v>
      </c>
      <c r="H150" s="82">
        <f>H151+H152</f>
        <v>150</v>
      </c>
      <c r="I150" s="82">
        <f>I151+I152</f>
        <v>150</v>
      </c>
      <c r="J150" s="17"/>
      <c r="K150" s="17"/>
    </row>
    <row r="151" spans="1:11" ht="49.5" customHeight="1">
      <c r="A151" s="67"/>
      <c r="B151" s="91" t="s">
        <v>105</v>
      </c>
      <c r="C151" s="49" t="s">
        <v>140</v>
      </c>
      <c r="D151" s="50" t="s">
        <v>18</v>
      </c>
      <c r="E151" s="50" t="s">
        <v>14</v>
      </c>
      <c r="F151" s="51" t="s">
        <v>4</v>
      </c>
      <c r="G151" s="83">
        <v>50</v>
      </c>
      <c r="H151" s="82">
        <v>50</v>
      </c>
      <c r="I151" s="83">
        <v>50</v>
      </c>
      <c r="J151" s="17"/>
      <c r="K151" s="17"/>
    </row>
    <row r="152" spans="1:11" ht="49.5" customHeight="1">
      <c r="A152" s="67"/>
      <c r="B152" s="91" t="s">
        <v>272</v>
      </c>
      <c r="C152" s="49" t="s">
        <v>140</v>
      </c>
      <c r="D152" s="50" t="s">
        <v>17</v>
      </c>
      <c r="E152" s="50" t="s">
        <v>14</v>
      </c>
      <c r="F152" s="51" t="s">
        <v>4</v>
      </c>
      <c r="G152" s="83">
        <v>100</v>
      </c>
      <c r="H152" s="83">
        <v>100</v>
      </c>
      <c r="I152" s="83">
        <v>100</v>
      </c>
      <c r="J152" s="17"/>
      <c r="K152" s="17"/>
    </row>
    <row r="153" spans="1:11" ht="53.25" customHeight="1">
      <c r="A153" s="37" t="s">
        <v>118</v>
      </c>
      <c r="B153" s="92" t="s">
        <v>214</v>
      </c>
      <c r="C153" s="52" t="s">
        <v>11</v>
      </c>
      <c r="D153" s="53"/>
      <c r="E153" s="53"/>
      <c r="F153" s="54"/>
      <c r="G153" s="79">
        <f aca="true" t="shared" si="5" ref="G153:I154">G154</f>
        <v>50</v>
      </c>
      <c r="H153" s="79">
        <f t="shared" si="5"/>
        <v>50</v>
      </c>
      <c r="I153" s="79">
        <f t="shared" si="5"/>
        <v>0</v>
      </c>
      <c r="J153" s="17"/>
      <c r="K153" s="17"/>
    </row>
    <row r="154" spans="1:11" ht="34.5" customHeight="1">
      <c r="A154" s="37"/>
      <c r="B154" s="94" t="s">
        <v>215</v>
      </c>
      <c r="C154" s="58" t="s">
        <v>217</v>
      </c>
      <c r="D154" s="59"/>
      <c r="E154" s="59"/>
      <c r="F154" s="60"/>
      <c r="G154" s="82">
        <f t="shared" si="5"/>
        <v>50</v>
      </c>
      <c r="H154" s="82">
        <f t="shared" si="5"/>
        <v>50</v>
      </c>
      <c r="I154" s="82">
        <f t="shared" si="5"/>
        <v>0</v>
      </c>
      <c r="J154" s="17"/>
      <c r="K154" s="17"/>
    </row>
    <row r="155" spans="1:11" ht="67.5" customHeight="1">
      <c r="A155" s="67"/>
      <c r="B155" s="91" t="s">
        <v>216</v>
      </c>
      <c r="C155" s="49" t="s">
        <v>218</v>
      </c>
      <c r="D155" s="50" t="s">
        <v>18</v>
      </c>
      <c r="E155" s="50" t="s">
        <v>4</v>
      </c>
      <c r="F155" s="51" t="s">
        <v>15</v>
      </c>
      <c r="G155" s="83">
        <v>50</v>
      </c>
      <c r="H155" s="83">
        <v>50</v>
      </c>
      <c r="I155" s="83">
        <v>0</v>
      </c>
      <c r="J155" s="17"/>
      <c r="K155" s="17"/>
    </row>
    <row r="156" spans="1:11" ht="63" customHeight="1">
      <c r="A156" s="37" t="s">
        <v>119</v>
      </c>
      <c r="B156" s="92" t="s">
        <v>176</v>
      </c>
      <c r="C156" s="52" t="s">
        <v>10</v>
      </c>
      <c r="D156" s="53"/>
      <c r="E156" s="53"/>
      <c r="F156" s="54"/>
      <c r="G156" s="79">
        <f>G159+G157+G162</f>
        <v>90</v>
      </c>
      <c r="H156" s="79">
        <f>H159+H157+H162</f>
        <v>90</v>
      </c>
      <c r="I156" s="79">
        <f>I159+I157+I162</f>
        <v>0</v>
      </c>
      <c r="J156" s="17"/>
      <c r="K156" s="17"/>
    </row>
    <row r="157" spans="1:11" ht="39" customHeight="1">
      <c r="A157" s="37"/>
      <c r="B157" s="94" t="s">
        <v>208</v>
      </c>
      <c r="C157" s="58" t="s">
        <v>209</v>
      </c>
      <c r="D157" s="59"/>
      <c r="E157" s="59"/>
      <c r="F157" s="60"/>
      <c r="G157" s="82">
        <f>G158</f>
        <v>15</v>
      </c>
      <c r="H157" s="82">
        <f>H158</f>
        <v>15</v>
      </c>
      <c r="I157" s="82">
        <f>I158</f>
        <v>0</v>
      </c>
      <c r="J157" s="17"/>
      <c r="K157" s="17"/>
    </row>
    <row r="158" spans="1:11" ht="82.5" customHeight="1">
      <c r="A158" s="67"/>
      <c r="B158" s="95" t="s">
        <v>177</v>
      </c>
      <c r="C158" s="49" t="s">
        <v>210</v>
      </c>
      <c r="D158" s="50" t="s">
        <v>18</v>
      </c>
      <c r="E158" s="50" t="s">
        <v>10</v>
      </c>
      <c r="F158" s="51" t="s">
        <v>5</v>
      </c>
      <c r="G158" s="83">
        <v>15</v>
      </c>
      <c r="H158" s="83">
        <v>15</v>
      </c>
      <c r="I158" s="83">
        <v>0</v>
      </c>
      <c r="J158" s="17"/>
      <c r="K158" s="17"/>
    </row>
    <row r="159" spans="1:11" ht="51.75" customHeight="1">
      <c r="A159" s="37"/>
      <c r="B159" s="94" t="s">
        <v>246</v>
      </c>
      <c r="C159" s="58" t="s">
        <v>161</v>
      </c>
      <c r="D159" s="59"/>
      <c r="E159" s="59"/>
      <c r="F159" s="60"/>
      <c r="G159" s="82">
        <f>G160+G161</f>
        <v>70</v>
      </c>
      <c r="H159" s="82">
        <f>H160+H161</f>
        <v>70</v>
      </c>
      <c r="I159" s="82">
        <f>I160+I161</f>
        <v>0</v>
      </c>
      <c r="J159" s="17"/>
      <c r="K159" s="17"/>
    </row>
    <row r="160" spans="1:11" ht="80.25" customHeight="1">
      <c r="A160" s="37"/>
      <c r="B160" s="91" t="s">
        <v>177</v>
      </c>
      <c r="C160" s="49" t="s">
        <v>162</v>
      </c>
      <c r="D160" s="50" t="s">
        <v>18</v>
      </c>
      <c r="E160" s="50" t="s">
        <v>11</v>
      </c>
      <c r="F160" s="51" t="s">
        <v>3</v>
      </c>
      <c r="G160" s="83">
        <v>30</v>
      </c>
      <c r="H160" s="83">
        <v>30</v>
      </c>
      <c r="I160" s="83">
        <v>0</v>
      </c>
      <c r="J160" s="17"/>
      <c r="K160" s="17"/>
    </row>
    <row r="161" spans="1:11" ht="78" customHeight="1">
      <c r="A161" s="37"/>
      <c r="B161" s="91" t="s">
        <v>177</v>
      </c>
      <c r="C161" s="49" t="s">
        <v>162</v>
      </c>
      <c r="D161" s="50" t="s">
        <v>18</v>
      </c>
      <c r="E161" s="50" t="s">
        <v>10</v>
      </c>
      <c r="F161" s="51" t="s">
        <v>5</v>
      </c>
      <c r="G161" s="83">
        <v>40</v>
      </c>
      <c r="H161" s="83">
        <v>40</v>
      </c>
      <c r="I161" s="83">
        <v>0</v>
      </c>
      <c r="J161" s="17"/>
      <c r="K161" s="17"/>
    </row>
    <row r="162" spans="1:11" ht="40.5" customHeight="1">
      <c r="A162" s="37"/>
      <c r="B162" s="94" t="s">
        <v>211</v>
      </c>
      <c r="C162" s="58" t="s">
        <v>212</v>
      </c>
      <c r="D162" s="59"/>
      <c r="E162" s="59"/>
      <c r="F162" s="60"/>
      <c r="G162" s="82">
        <f>G163</f>
        <v>5</v>
      </c>
      <c r="H162" s="82">
        <f>H163</f>
        <v>5</v>
      </c>
      <c r="I162" s="82">
        <f>I163</f>
        <v>0</v>
      </c>
      <c r="J162" s="17"/>
      <c r="K162" s="17"/>
    </row>
    <row r="163" spans="1:11" ht="78" customHeight="1">
      <c r="A163" s="37"/>
      <c r="B163" s="91" t="s">
        <v>177</v>
      </c>
      <c r="C163" s="49" t="s">
        <v>213</v>
      </c>
      <c r="D163" s="50" t="s">
        <v>18</v>
      </c>
      <c r="E163" s="50" t="s">
        <v>4</v>
      </c>
      <c r="F163" s="51" t="s">
        <v>15</v>
      </c>
      <c r="G163" s="83">
        <v>5</v>
      </c>
      <c r="H163" s="83">
        <v>5</v>
      </c>
      <c r="I163" s="83">
        <v>0</v>
      </c>
      <c r="J163" s="17"/>
      <c r="K163" s="17"/>
    </row>
    <row r="164" spans="1:11" ht="47.25">
      <c r="A164" s="37">
        <v>9</v>
      </c>
      <c r="B164" s="92" t="s">
        <v>178</v>
      </c>
      <c r="C164" s="52" t="s">
        <v>3</v>
      </c>
      <c r="D164" s="53"/>
      <c r="E164" s="53"/>
      <c r="F164" s="54"/>
      <c r="G164" s="79">
        <f>G165+G167</f>
        <v>13807.2</v>
      </c>
      <c r="H164" s="79">
        <f>H165+H167</f>
        <v>8370.3</v>
      </c>
      <c r="I164" s="79">
        <f>I165+I167</f>
        <v>9095</v>
      </c>
      <c r="J164" s="17"/>
      <c r="K164" s="17"/>
    </row>
    <row r="165" spans="1:11" ht="18.75">
      <c r="A165" s="37"/>
      <c r="B165" s="94" t="s">
        <v>127</v>
      </c>
      <c r="C165" s="58" t="s">
        <v>159</v>
      </c>
      <c r="D165" s="59"/>
      <c r="E165" s="59"/>
      <c r="F165" s="60"/>
      <c r="G165" s="82">
        <f>G166</f>
        <v>13707.2</v>
      </c>
      <c r="H165" s="82">
        <f>H166</f>
        <v>8270.3</v>
      </c>
      <c r="I165" s="82">
        <f>I166</f>
        <v>9095</v>
      </c>
      <c r="J165" s="17"/>
      <c r="K165" s="17"/>
    </row>
    <row r="166" spans="1:11" ht="66" customHeight="1">
      <c r="A166" s="67"/>
      <c r="B166" s="91" t="s">
        <v>265</v>
      </c>
      <c r="C166" s="49" t="s">
        <v>160</v>
      </c>
      <c r="D166" s="50" t="s">
        <v>18</v>
      </c>
      <c r="E166" s="50" t="s">
        <v>5</v>
      </c>
      <c r="F166" s="51" t="s">
        <v>3</v>
      </c>
      <c r="G166" s="83">
        <v>13707.2</v>
      </c>
      <c r="H166" s="83">
        <v>8270.3</v>
      </c>
      <c r="I166" s="83">
        <v>9095</v>
      </c>
      <c r="J166" s="17"/>
      <c r="K166" s="17"/>
    </row>
    <row r="167" spans="1:11" ht="34.5" customHeight="1">
      <c r="A167" s="67"/>
      <c r="B167" s="94" t="s">
        <v>315</v>
      </c>
      <c r="C167" s="58" t="s">
        <v>316</v>
      </c>
      <c r="D167" s="59"/>
      <c r="E167" s="59"/>
      <c r="F167" s="60"/>
      <c r="G167" s="82">
        <f>G168</f>
        <v>100</v>
      </c>
      <c r="H167" s="82">
        <f>H168</f>
        <v>100</v>
      </c>
      <c r="I167" s="82">
        <f>I168</f>
        <v>0</v>
      </c>
      <c r="J167" s="17"/>
      <c r="K167" s="17"/>
    </row>
    <row r="168" spans="1:11" ht="66" customHeight="1">
      <c r="A168" s="67"/>
      <c r="B168" s="91" t="s">
        <v>265</v>
      </c>
      <c r="C168" s="49" t="s">
        <v>317</v>
      </c>
      <c r="D168" s="50" t="s">
        <v>18</v>
      </c>
      <c r="E168" s="50" t="s">
        <v>5</v>
      </c>
      <c r="F168" s="51" t="s">
        <v>3</v>
      </c>
      <c r="G168" s="83">
        <v>100</v>
      </c>
      <c r="H168" s="83">
        <v>100</v>
      </c>
      <c r="I168" s="83">
        <v>0</v>
      </c>
      <c r="J168" s="17"/>
      <c r="K168" s="17"/>
    </row>
    <row r="169" spans="1:11" ht="53.25" customHeight="1">
      <c r="A169" s="37">
        <v>10</v>
      </c>
      <c r="B169" s="92" t="s">
        <v>179</v>
      </c>
      <c r="C169" s="52" t="s">
        <v>6</v>
      </c>
      <c r="D169" s="53"/>
      <c r="E169" s="53"/>
      <c r="F169" s="54"/>
      <c r="G169" s="79">
        <v>21</v>
      </c>
      <c r="H169" s="79">
        <v>21</v>
      </c>
      <c r="I169" s="79">
        <f>I170+I172+I174</f>
        <v>0</v>
      </c>
      <c r="J169" s="17"/>
      <c r="K169" s="17"/>
    </row>
    <row r="170" spans="1:11" ht="51" customHeight="1">
      <c r="A170" s="37"/>
      <c r="B170" s="94" t="s">
        <v>163</v>
      </c>
      <c r="C170" s="58" t="s">
        <v>165</v>
      </c>
      <c r="D170" s="59"/>
      <c r="E170" s="59"/>
      <c r="F170" s="60"/>
      <c r="G170" s="82">
        <v>1</v>
      </c>
      <c r="H170" s="82">
        <v>1</v>
      </c>
      <c r="I170" s="82">
        <f>I171</f>
        <v>0</v>
      </c>
      <c r="J170" s="17"/>
      <c r="K170" s="17"/>
    </row>
    <row r="171" spans="1:11" ht="48" customHeight="1">
      <c r="A171" s="67"/>
      <c r="B171" s="91" t="s">
        <v>164</v>
      </c>
      <c r="C171" s="49" t="s">
        <v>166</v>
      </c>
      <c r="D171" s="50" t="s">
        <v>18</v>
      </c>
      <c r="E171" s="50" t="s">
        <v>4</v>
      </c>
      <c r="F171" s="51" t="s">
        <v>15</v>
      </c>
      <c r="G171" s="83">
        <v>1</v>
      </c>
      <c r="H171" s="83">
        <v>1</v>
      </c>
      <c r="I171" s="83">
        <v>0</v>
      </c>
      <c r="J171" s="17"/>
      <c r="K171" s="17"/>
    </row>
    <row r="172" spans="1:11" ht="35.25" customHeight="1">
      <c r="A172" s="37"/>
      <c r="B172" s="94" t="s">
        <v>169</v>
      </c>
      <c r="C172" s="58" t="s">
        <v>167</v>
      </c>
      <c r="D172" s="59"/>
      <c r="E172" s="59"/>
      <c r="F172" s="60"/>
      <c r="G172" s="82">
        <v>5</v>
      </c>
      <c r="H172" s="82">
        <v>5</v>
      </c>
      <c r="I172" s="82">
        <f>I173</f>
        <v>0</v>
      </c>
      <c r="J172" s="17"/>
      <c r="K172" s="17"/>
    </row>
    <row r="173" spans="1:11" ht="49.5" customHeight="1">
      <c r="A173" s="37"/>
      <c r="B173" s="91" t="s">
        <v>164</v>
      </c>
      <c r="C173" s="49" t="s">
        <v>168</v>
      </c>
      <c r="D173" s="50" t="s">
        <v>18</v>
      </c>
      <c r="E173" s="50" t="s">
        <v>11</v>
      </c>
      <c r="F173" s="51" t="s">
        <v>3</v>
      </c>
      <c r="G173" s="83">
        <v>5</v>
      </c>
      <c r="H173" s="83">
        <v>5</v>
      </c>
      <c r="I173" s="83">
        <v>0</v>
      </c>
      <c r="J173" s="17"/>
      <c r="K173" s="17"/>
    </row>
    <row r="174" spans="1:11" ht="35.25" customHeight="1">
      <c r="A174" s="37"/>
      <c r="B174" s="94" t="s">
        <v>170</v>
      </c>
      <c r="C174" s="58" t="s">
        <v>171</v>
      </c>
      <c r="D174" s="59"/>
      <c r="E174" s="59"/>
      <c r="F174" s="60"/>
      <c r="G174" s="82">
        <v>15</v>
      </c>
      <c r="H174" s="82">
        <v>15</v>
      </c>
      <c r="I174" s="82">
        <f>I175</f>
        <v>0</v>
      </c>
      <c r="J174" s="17"/>
      <c r="K174" s="17"/>
    </row>
    <row r="175" spans="1:11" ht="58.5" customHeight="1">
      <c r="A175" s="37"/>
      <c r="B175" s="91" t="s">
        <v>164</v>
      </c>
      <c r="C175" s="49" t="s">
        <v>172</v>
      </c>
      <c r="D175" s="50" t="s">
        <v>18</v>
      </c>
      <c r="E175" s="50" t="s">
        <v>11</v>
      </c>
      <c r="F175" s="51" t="s">
        <v>3</v>
      </c>
      <c r="G175" s="83">
        <v>15</v>
      </c>
      <c r="H175" s="83">
        <v>15</v>
      </c>
      <c r="I175" s="83">
        <v>0</v>
      </c>
      <c r="J175" s="17"/>
      <c r="K175" s="17"/>
    </row>
    <row r="176" spans="1:11" ht="49.5" customHeight="1">
      <c r="A176" s="37">
        <v>11</v>
      </c>
      <c r="B176" s="92" t="s">
        <v>180</v>
      </c>
      <c r="C176" s="52" t="s">
        <v>14</v>
      </c>
      <c r="D176" s="53"/>
      <c r="E176" s="53"/>
      <c r="F176" s="54"/>
      <c r="G176" s="79">
        <f>G177+G181+G184</f>
        <v>972.4000000000001</v>
      </c>
      <c r="H176" s="79">
        <f>H181+H184</f>
        <v>517.4</v>
      </c>
      <c r="I176" s="79">
        <f>I181+I184</f>
        <v>434.5</v>
      </c>
      <c r="J176" s="17"/>
      <c r="K176" s="17"/>
    </row>
    <row r="177" spans="1:11" ht="34.5" customHeight="1">
      <c r="A177" s="67"/>
      <c r="B177" s="94" t="s">
        <v>332</v>
      </c>
      <c r="C177" s="58" t="s">
        <v>333</v>
      </c>
      <c r="D177" s="59"/>
      <c r="E177" s="59"/>
      <c r="F177" s="60"/>
      <c r="G177" s="82">
        <f>G178+G179+G180</f>
        <v>227.7</v>
      </c>
      <c r="H177" s="82">
        <f>H178+H179+H180</f>
        <v>0</v>
      </c>
      <c r="I177" s="82">
        <f>I178+I179+I180</f>
        <v>0</v>
      </c>
      <c r="J177" s="17"/>
      <c r="K177" s="17"/>
    </row>
    <row r="178" spans="1:11" ht="49.5" customHeight="1">
      <c r="A178" s="67"/>
      <c r="B178" s="91" t="s">
        <v>267</v>
      </c>
      <c r="C178" s="49" t="s">
        <v>334</v>
      </c>
      <c r="D178" s="50" t="s">
        <v>18</v>
      </c>
      <c r="E178" s="50" t="s">
        <v>11</v>
      </c>
      <c r="F178" s="51" t="s">
        <v>4</v>
      </c>
      <c r="G178" s="83">
        <v>89.1</v>
      </c>
      <c r="H178" s="83">
        <v>0</v>
      </c>
      <c r="I178" s="83">
        <v>0</v>
      </c>
      <c r="J178" s="17"/>
      <c r="K178" s="17"/>
    </row>
    <row r="179" spans="1:11" ht="49.5" customHeight="1">
      <c r="A179" s="67"/>
      <c r="B179" s="91" t="s">
        <v>267</v>
      </c>
      <c r="C179" s="49" t="s">
        <v>334</v>
      </c>
      <c r="D179" s="50" t="s">
        <v>18</v>
      </c>
      <c r="E179" s="50" t="s">
        <v>11</v>
      </c>
      <c r="F179" s="51" t="s">
        <v>8</v>
      </c>
      <c r="G179" s="83">
        <v>128.7</v>
      </c>
      <c r="H179" s="83">
        <v>0</v>
      </c>
      <c r="I179" s="83">
        <v>0</v>
      </c>
      <c r="J179" s="17"/>
      <c r="K179" s="17"/>
    </row>
    <row r="180" spans="1:11" ht="49.5" customHeight="1">
      <c r="A180" s="67"/>
      <c r="B180" s="91" t="s">
        <v>339</v>
      </c>
      <c r="C180" s="49" t="s">
        <v>334</v>
      </c>
      <c r="D180" s="50" t="s">
        <v>17</v>
      </c>
      <c r="E180" s="50" t="s">
        <v>11</v>
      </c>
      <c r="F180" s="51" t="s">
        <v>7</v>
      </c>
      <c r="G180" s="83">
        <v>9.9</v>
      </c>
      <c r="H180" s="83">
        <v>0</v>
      </c>
      <c r="I180" s="83">
        <v>0</v>
      </c>
      <c r="J180" s="17"/>
      <c r="K180" s="17"/>
    </row>
    <row r="181" spans="1:11" ht="38.25" customHeight="1">
      <c r="A181" s="67"/>
      <c r="B181" s="94" t="s">
        <v>247</v>
      </c>
      <c r="C181" s="58" t="s">
        <v>248</v>
      </c>
      <c r="D181" s="59"/>
      <c r="E181" s="59"/>
      <c r="F181" s="60"/>
      <c r="G181" s="82">
        <f>G182+G183</f>
        <v>553</v>
      </c>
      <c r="H181" s="82">
        <f>H182+H183</f>
        <v>338.7</v>
      </c>
      <c r="I181" s="82">
        <f>I182+I183</f>
        <v>287.7</v>
      </c>
      <c r="J181" s="17"/>
      <c r="K181" s="17"/>
    </row>
    <row r="182" spans="1:11" ht="52.5" customHeight="1">
      <c r="A182" s="67"/>
      <c r="B182" s="91" t="s">
        <v>267</v>
      </c>
      <c r="C182" s="49" t="s">
        <v>249</v>
      </c>
      <c r="D182" s="50" t="s">
        <v>18</v>
      </c>
      <c r="E182" s="50" t="s">
        <v>11</v>
      </c>
      <c r="F182" s="51" t="s">
        <v>4</v>
      </c>
      <c r="G182" s="83">
        <v>215.4</v>
      </c>
      <c r="H182" s="83">
        <v>151.5</v>
      </c>
      <c r="I182" s="83">
        <v>132</v>
      </c>
      <c r="J182" s="17"/>
      <c r="K182" s="17"/>
    </row>
    <row r="183" spans="1:11" ht="52.5" customHeight="1">
      <c r="A183" s="67"/>
      <c r="B183" s="91" t="s">
        <v>267</v>
      </c>
      <c r="C183" s="49" t="s">
        <v>249</v>
      </c>
      <c r="D183" s="50" t="s">
        <v>18</v>
      </c>
      <c r="E183" s="50" t="s">
        <v>11</v>
      </c>
      <c r="F183" s="51" t="s">
        <v>8</v>
      </c>
      <c r="G183" s="83">
        <v>337.6</v>
      </c>
      <c r="H183" s="83">
        <v>187.2</v>
      </c>
      <c r="I183" s="83">
        <v>155.7</v>
      </c>
      <c r="J183" s="17"/>
      <c r="K183" s="17"/>
    </row>
    <row r="184" spans="1:11" ht="29.25" customHeight="1">
      <c r="A184" s="67"/>
      <c r="B184" s="94" t="s">
        <v>338</v>
      </c>
      <c r="C184" s="58" t="s">
        <v>268</v>
      </c>
      <c r="D184" s="59"/>
      <c r="E184" s="59"/>
      <c r="F184" s="60"/>
      <c r="G184" s="82">
        <f>G185</f>
        <v>191.7</v>
      </c>
      <c r="H184" s="82">
        <f>H185</f>
        <v>178.7</v>
      </c>
      <c r="I184" s="82">
        <f>I185</f>
        <v>146.8</v>
      </c>
      <c r="J184" s="17"/>
      <c r="K184" s="17"/>
    </row>
    <row r="185" spans="1:11" ht="49.5" customHeight="1">
      <c r="A185" s="67"/>
      <c r="B185" s="91" t="s">
        <v>267</v>
      </c>
      <c r="C185" s="49" t="s">
        <v>269</v>
      </c>
      <c r="D185" s="50" t="s">
        <v>18</v>
      </c>
      <c r="E185" s="50" t="s">
        <v>11</v>
      </c>
      <c r="F185" s="51" t="s">
        <v>8</v>
      </c>
      <c r="G185" s="83">
        <v>191.7</v>
      </c>
      <c r="H185" s="83">
        <v>178.7</v>
      </c>
      <c r="I185" s="83">
        <v>146.8</v>
      </c>
      <c r="J185" s="17"/>
      <c r="K185" s="17"/>
    </row>
    <row r="186" spans="1:11" ht="48.75" customHeight="1">
      <c r="A186" s="37">
        <v>12</v>
      </c>
      <c r="B186" s="92" t="s">
        <v>183</v>
      </c>
      <c r="C186" s="52" t="s">
        <v>156</v>
      </c>
      <c r="D186" s="53"/>
      <c r="E186" s="53"/>
      <c r="F186" s="54"/>
      <c r="G186" s="79">
        <f>G187</f>
        <v>469.5</v>
      </c>
      <c r="H186" s="79">
        <f>H187</f>
        <v>449.5</v>
      </c>
      <c r="I186" s="79">
        <f>I187</f>
        <v>472.8</v>
      </c>
      <c r="J186" s="17"/>
      <c r="K186" s="17"/>
    </row>
    <row r="187" spans="1:11" ht="33.75" customHeight="1">
      <c r="A187" s="37"/>
      <c r="B187" s="94" t="s">
        <v>283</v>
      </c>
      <c r="C187" s="58" t="s">
        <v>199</v>
      </c>
      <c r="D187" s="59"/>
      <c r="E187" s="59"/>
      <c r="F187" s="60"/>
      <c r="G187" s="82">
        <f>G188+G189</f>
        <v>469.5</v>
      </c>
      <c r="H187" s="82">
        <f>H188+H189</f>
        <v>449.5</v>
      </c>
      <c r="I187" s="82">
        <f>I188+I189</f>
        <v>472.8</v>
      </c>
      <c r="J187" s="17"/>
      <c r="K187" s="17"/>
    </row>
    <row r="188" spans="1:11" ht="96" customHeight="1">
      <c r="A188" s="67"/>
      <c r="B188" s="91" t="s">
        <v>263</v>
      </c>
      <c r="C188" s="49" t="s">
        <v>200</v>
      </c>
      <c r="D188" s="50" t="s">
        <v>19</v>
      </c>
      <c r="E188" s="50" t="s">
        <v>10</v>
      </c>
      <c r="F188" s="51" t="s">
        <v>8</v>
      </c>
      <c r="G188" s="83">
        <v>450.6</v>
      </c>
      <c r="H188" s="83">
        <v>390.9</v>
      </c>
      <c r="I188" s="83">
        <v>468.5</v>
      </c>
      <c r="J188" s="17"/>
      <c r="K188" s="17"/>
    </row>
    <row r="189" spans="1:11" ht="66.75" customHeight="1">
      <c r="A189" s="37"/>
      <c r="B189" s="91" t="s">
        <v>264</v>
      </c>
      <c r="C189" s="49" t="s">
        <v>200</v>
      </c>
      <c r="D189" s="50" t="s">
        <v>18</v>
      </c>
      <c r="E189" s="50" t="s">
        <v>10</v>
      </c>
      <c r="F189" s="51" t="s">
        <v>8</v>
      </c>
      <c r="G189" s="83">
        <v>18.9</v>
      </c>
      <c r="H189" s="83">
        <v>58.6</v>
      </c>
      <c r="I189" s="83">
        <v>4.3</v>
      </c>
      <c r="J189" s="17"/>
      <c r="K189" s="17"/>
    </row>
    <row r="190" spans="1:11" ht="50.25" customHeight="1">
      <c r="A190" s="37">
        <v>13</v>
      </c>
      <c r="B190" s="92" t="s">
        <v>219</v>
      </c>
      <c r="C190" s="52" t="s">
        <v>15</v>
      </c>
      <c r="D190" s="53"/>
      <c r="E190" s="53"/>
      <c r="F190" s="54"/>
      <c r="G190" s="79">
        <f aca="true" t="shared" si="6" ref="G190:I191">G191</f>
        <v>100</v>
      </c>
      <c r="H190" s="79">
        <f t="shared" si="6"/>
        <v>0</v>
      </c>
      <c r="I190" s="79">
        <f t="shared" si="6"/>
        <v>0</v>
      </c>
      <c r="J190" s="17"/>
      <c r="K190" s="17"/>
    </row>
    <row r="191" spans="1:11" ht="62.25" customHeight="1">
      <c r="A191" s="37"/>
      <c r="B191" s="94" t="s">
        <v>238</v>
      </c>
      <c r="C191" s="58" t="s">
        <v>221</v>
      </c>
      <c r="D191" s="59"/>
      <c r="E191" s="59"/>
      <c r="F191" s="60"/>
      <c r="G191" s="82">
        <f t="shared" si="6"/>
        <v>100</v>
      </c>
      <c r="H191" s="82">
        <f t="shared" si="6"/>
        <v>0</v>
      </c>
      <c r="I191" s="82">
        <f t="shared" si="6"/>
        <v>0</v>
      </c>
      <c r="J191" s="17"/>
      <c r="K191" s="17"/>
    </row>
    <row r="192" spans="1:11" ht="46.5" customHeight="1">
      <c r="A192" s="67"/>
      <c r="B192" s="91" t="s">
        <v>220</v>
      </c>
      <c r="C192" s="49" t="s">
        <v>222</v>
      </c>
      <c r="D192" s="50" t="s">
        <v>18</v>
      </c>
      <c r="E192" s="50" t="s">
        <v>10</v>
      </c>
      <c r="F192" s="51" t="s">
        <v>4</v>
      </c>
      <c r="G192" s="83">
        <v>100</v>
      </c>
      <c r="H192" s="83">
        <v>0</v>
      </c>
      <c r="I192" s="83">
        <v>0</v>
      </c>
      <c r="J192" s="17"/>
      <c r="K192" s="17"/>
    </row>
    <row r="193" spans="1:11" ht="33.75" customHeight="1">
      <c r="A193" s="37">
        <v>14</v>
      </c>
      <c r="B193" s="92" t="s">
        <v>223</v>
      </c>
      <c r="C193" s="52" t="s">
        <v>13</v>
      </c>
      <c r="D193" s="53"/>
      <c r="E193" s="53"/>
      <c r="F193" s="54"/>
      <c r="G193" s="79">
        <f aca="true" t="shared" si="7" ref="G193:I194">G194</f>
        <v>10</v>
      </c>
      <c r="H193" s="79">
        <f t="shared" si="7"/>
        <v>0</v>
      </c>
      <c r="I193" s="79">
        <f t="shared" si="7"/>
        <v>0</v>
      </c>
      <c r="J193" s="17"/>
      <c r="K193" s="17"/>
    </row>
    <row r="194" spans="1:11" ht="32.25" customHeight="1">
      <c r="A194" s="37"/>
      <c r="B194" s="91" t="s">
        <v>362</v>
      </c>
      <c r="C194" s="49" t="s">
        <v>270</v>
      </c>
      <c r="D194" s="50"/>
      <c r="E194" s="50"/>
      <c r="F194" s="51"/>
      <c r="G194" s="83">
        <f t="shared" si="7"/>
        <v>10</v>
      </c>
      <c r="H194" s="83">
        <f t="shared" si="7"/>
        <v>0</v>
      </c>
      <c r="I194" s="83">
        <f t="shared" si="7"/>
        <v>0</v>
      </c>
      <c r="J194" s="17"/>
      <c r="K194" s="17"/>
    </row>
    <row r="195" spans="1:11" ht="68.25" customHeight="1">
      <c r="A195" s="67"/>
      <c r="B195" s="91" t="s">
        <v>239</v>
      </c>
      <c r="C195" s="49" t="s">
        <v>271</v>
      </c>
      <c r="D195" s="50" t="s">
        <v>18</v>
      </c>
      <c r="E195" s="50" t="s">
        <v>4</v>
      </c>
      <c r="F195" s="51" t="s">
        <v>15</v>
      </c>
      <c r="G195" s="83">
        <f>0+10</f>
        <v>10</v>
      </c>
      <c r="H195" s="83">
        <v>0</v>
      </c>
      <c r="I195" s="83">
        <v>0</v>
      </c>
      <c r="J195" s="17"/>
      <c r="K195" s="17"/>
    </row>
    <row r="196" spans="1:11" s="2" customFormat="1" ht="46.5" customHeight="1">
      <c r="A196" s="37">
        <v>15</v>
      </c>
      <c r="B196" s="92" t="s">
        <v>274</v>
      </c>
      <c r="C196" s="52" t="s">
        <v>273</v>
      </c>
      <c r="D196" s="50"/>
      <c r="E196" s="50"/>
      <c r="F196" s="51"/>
      <c r="G196" s="79">
        <f aca="true" t="shared" si="8" ref="G196:I197">G197</f>
        <v>10</v>
      </c>
      <c r="H196" s="79">
        <f t="shared" si="8"/>
        <v>0</v>
      </c>
      <c r="I196" s="79">
        <f t="shared" si="8"/>
        <v>0</v>
      </c>
      <c r="J196" s="66"/>
      <c r="K196" s="66"/>
    </row>
    <row r="197" spans="1:11" s="2" customFormat="1" ht="33" customHeight="1">
      <c r="A197" s="37"/>
      <c r="B197" s="94" t="s">
        <v>276</v>
      </c>
      <c r="C197" s="58" t="s">
        <v>275</v>
      </c>
      <c r="D197" s="59"/>
      <c r="E197" s="59"/>
      <c r="F197" s="60"/>
      <c r="G197" s="82">
        <f t="shared" si="8"/>
        <v>10</v>
      </c>
      <c r="H197" s="82">
        <f t="shared" si="8"/>
        <v>0</v>
      </c>
      <c r="I197" s="82">
        <f t="shared" si="8"/>
        <v>0</v>
      </c>
      <c r="J197" s="66"/>
      <c r="K197" s="66"/>
    </row>
    <row r="198" spans="1:11" s="2" customFormat="1" ht="62.25" customHeight="1">
      <c r="A198" s="37"/>
      <c r="B198" s="91" t="s">
        <v>266</v>
      </c>
      <c r="C198" s="49" t="s">
        <v>277</v>
      </c>
      <c r="D198" s="50" t="s">
        <v>18</v>
      </c>
      <c r="E198" s="50" t="s">
        <v>7</v>
      </c>
      <c r="F198" s="51" t="s">
        <v>6</v>
      </c>
      <c r="G198" s="83">
        <v>10</v>
      </c>
      <c r="H198" s="83">
        <v>0</v>
      </c>
      <c r="I198" s="83">
        <v>0</v>
      </c>
      <c r="J198" s="66"/>
      <c r="K198" s="66"/>
    </row>
    <row r="199" spans="1:11" s="2" customFormat="1" ht="38.25" customHeight="1">
      <c r="A199" s="37">
        <v>16</v>
      </c>
      <c r="B199" s="92" t="s">
        <v>282</v>
      </c>
      <c r="C199" s="52" t="s">
        <v>286</v>
      </c>
      <c r="D199" s="53"/>
      <c r="E199" s="53"/>
      <c r="F199" s="54"/>
      <c r="G199" s="79">
        <f>G200+G202+G204+G207+G210</f>
        <v>95</v>
      </c>
      <c r="H199" s="79">
        <f>H200+H202+H204+H207+H210</f>
        <v>0</v>
      </c>
      <c r="I199" s="79">
        <f>I200+I202+I204+I207+I210</f>
        <v>0</v>
      </c>
      <c r="J199" s="66"/>
      <c r="K199" s="66"/>
    </row>
    <row r="200" spans="1:11" s="2" customFormat="1" ht="20.25" customHeight="1">
      <c r="A200" s="37"/>
      <c r="B200" s="94" t="s">
        <v>284</v>
      </c>
      <c r="C200" s="58" t="s">
        <v>285</v>
      </c>
      <c r="D200" s="59"/>
      <c r="E200" s="59"/>
      <c r="F200" s="60"/>
      <c r="G200" s="82">
        <f>G201</f>
        <v>10</v>
      </c>
      <c r="H200" s="82">
        <f>H201</f>
        <v>0</v>
      </c>
      <c r="I200" s="82">
        <f>I201</f>
        <v>0</v>
      </c>
      <c r="J200" s="66"/>
      <c r="K200" s="66"/>
    </row>
    <row r="201" spans="1:11" s="2" customFormat="1" ht="62.25" customHeight="1">
      <c r="A201" s="37"/>
      <c r="B201" s="91" t="s">
        <v>287</v>
      </c>
      <c r="C201" s="49" t="s">
        <v>288</v>
      </c>
      <c r="D201" s="50" t="s">
        <v>18</v>
      </c>
      <c r="E201" s="50" t="s">
        <v>4</v>
      </c>
      <c r="F201" s="51" t="s">
        <v>15</v>
      </c>
      <c r="G201" s="83">
        <v>10</v>
      </c>
      <c r="H201" s="83">
        <v>0</v>
      </c>
      <c r="I201" s="83">
        <v>0</v>
      </c>
      <c r="J201" s="66"/>
      <c r="K201" s="66"/>
    </row>
    <row r="202" spans="1:11" s="2" customFormat="1" ht="47.25" customHeight="1">
      <c r="A202" s="37"/>
      <c r="B202" s="94" t="s">
        <v>289</v>
      </c>
      <c r="C202" s="58" t="s">
        <v>290</v>
      </c>
      <c r="D202" s="59"/>
      <c r="E202" s="59"/>
      <c r="F202" s="60"/>
      <c r="G202" s="82">
        <f>G203</f>
        <v>10</v>
      </c>
      <c r="H202" s="82">
        <f>H203</f>
        <v>0</v>
      </c>
      <c r="I202" s="82">
        <f>I203</f>
        <v>0</v>
      </c>
      <c r="J202" s="66"/>
      <c r="K202" s="66"/>
    </row>
    <row r="203" spans="1:11" s="2" customFormat="1" ht="62.25" customHeight="1">
      <c r="A203" s="37"/>
      <c r="B203" s="91" t="s">
        <v>287</v>
      </c>
      <c r="C203" s="49" t="s">
        <v>291</v>
      </c>
      <c r="D203" s="50" t="s">
        <v>18</v>
      </c>
      <c r="E203" s="50" t="s">
        <v>4</v>
      </c>
      <c r="F203" s="51" t="s">
        <v>15</v>
      </c>
      <c r="G203" s="83">
        <v>10</v>
      </c>
      <c r="H203" s="83">
        <v>0</v>
      </c>
      <c r="I203" s="83">
        <v>0</v>
      </c>
      <c r="J203" s="66"/>
      <c r="K203" s="66"/>
    </row>
    <row r="204" spans="1:11" s="2" customFormat="1" ht="35.25" customHeight="1">
      <c r="A204" s="37"/>
      <c r="B204" s="94" t="s">
        <v>292</v>
      </c>
      <c r="C204" s="58" t="s">
        <v>293</v>
      </c>
      <c r="D204" s="59"/>
      <c r="E204" s="59"/>
      <c r="F204" s="60"/>
      <c r="G204" s="82">
        <f>G205+G206</f>
        <v>50</v>
      </c>
      <c r="H204" s="82">
        <f>H205+H206</f>
        <v>0</v>
      </c>
      <c r="I204" s="82">
        <f>I205+I206</f>
        <v>0</v>
      </c>
      <c r="J204" s="66"/>
      <c r="K204" s="66"/>
    </row>
    <row r="205" spans="1:11" s="2" customFormat="1" ht="62.25" customHeight="1">
      <c r="A205" s="37"/>
      <c r="B205" s="91" t="s">
        <v>287</v>
      </c>
      <c r="C205" s="49" t="s">
        <v>294</v>
      </c>
      <c r="D205" s="50" t="s">
        <v>18</v>
      </c>
      <c r="E205" s="50" t="s">
        <v>11</v>
      </c>
      <c r="F205" s="51" t="s">
        <v>3</v>
      </c>
      <c r="G205" s="83">
        <v>30</v>
      </c>
      <c r="H205" s="83">
        <v>0</v>
      </c>
      <c r="I205" s="83">
        <v>0</v>
      </c>
      <c r="J205" s="66"/>
      <c r="K205" s="66"/>
    </row>
    <row r="206" spans="1:11" s="2" customFormat="1" ht="62.25" customHeight="1">
      <c r="A206" s="37"/>
      <c r="B206" s="91" t="s">
        <v>287</v>
      </c>
      <c r="C206" s="49" t="s">
        <v>294</v>
      </c>
      <c r="D206" s="50" t="s">
        <v>18</v>
      </c>
      <c r="E206" s="50" t="s">
        <v>6</v>
      </c>
      <c r="F206" s="51" t="s">
        <v>9</v>
      </c>
      <c r="G206" s="83">
        <v>20</v>
      </c>
      <c r="H206" s="83">
        <v>0</v>
      </c>
      <c r="I206" s="83">
        <v>0</v>
      </c>
      <c r="J206" s="66"/>
      <c r="K206" s="66"/>
    </row>
    <row r="207" spans="1:11" s="2" customFormat="1" ht="26.25" customHeight="1">
      <c r="A207" s="37"/>
      <c r="B207" s="94" t="s">
        <v>295</v>
      </c>
      <c r="C207" s="58" t="s">
        <v>296</v>
      </c>
      <c r="D207" s="59"/>
      <c r="E207" s="59"/>
      <c r="F207" s="60"/>
      <c r="G207" s="82">
        <f>G208+G209</f>
        <v>10</v>
      </c>
      <c r="H207" s="82">
        <f>H208+H209</f>
        <v>0</v>
      </c>
      <c r="I207" s="82">
        <f>I208+I209</f>
        <v>0</v>
      </c>
      <c r="J207" s="66"/>
      <c r="K207" s="66"/>
    </row>
    <row r="208" spans="1:11" s="2" customFormat="1" ht="60.75" customHeight="1">
      <c r="A208" s="37"/>
      <c r="B208" s="91" t="s">
        <v>287</v>
      </c>
      <c r="C208" s="49" t="s">
        <v>297</v>
      </c>
      <c r="D208" s="50" t="s">
        <v>18</v>
      </c>
      <c r="E208" s="50" t="s">
        <v>4</v>
      </c>
      <c r="F208" s="51" t="s">
        <v>15</v>
      </c>
      <c r="G208" s="83">
        <v>5</v>
      </c>
      <c r="H208" s="83">
        <v>0</v>
      </c>
      <c r="I208" s="83">
        <v>0</v>
      </c>
      <c r="J208" s="66"/>
      <c r="K208" s="66"/>
    </row>
    <row r="209" spans="1:11" s="2" customFormat="1" ht="62.25" customHeight="1">
      <c r="A209" s="37"/>
      <c r="B209" s="91" t="s">
        <v>287</v>
      </c>
      <c r="C209" s="49" t="s">
        <v>297</v>
      </c>
      <c r="D209" s="50" t="s">
        <v>18</v>
      </c>
      <c r="E209" s="50" t="s">
        <v>11</v>
      </c>
      <c r="F209" s="51" t="s">
        <v>3</v>
      </c>
      <c r="G209" s="83">
        <v>5</v>
      </c>
      <c r="H209" s="83">
        <v>0</v>
      </c>
      <c r="I209" s="83">
        <v>0</v>
      </c>
      <c r="J209" s="66"/>
      <c r="K209" s="66"/>
    </row>
    <row r="210" spans="1:11" s="2" customFormat="1" ht="36.75" customHeight="1">
      <c r="A210" s="37"/>
      <c r="B210" s="94" t="s">
        <v>298</v>
      </c>
      <c r="C210" s="58" t="s">
        <v>299</v>
      </c>
      <c r="D210" s="59"/>
      <c r="E210" s="59"/>
      <c r="F210" s="60"/>
      <c r="G210" s="82">
        <f>G211</f>
        <v>15</v>
      </c>
      <c r="H210" s="82">
        <f>H211</f>
        <v>0</v>
      </c>
      <c r="I210" s="82">
        <f>I211</f>
        <v>0</v>
      </c>
      <c r="J210" s="66"/>
      <c r="K210" s="66"/>
    </row>
    <row r="211" spans="1:11" s="2" customFormat="1" ht="62.25" customHeight="1">
      <c r="A211" s="37"/>
      <c r="B211" s="91" t="s">
        <v>287</v>
      </c>
      <c r="C211" s="49" t="s">
        <v>300</v>
      </c>
      <c r="D211" s="50" t="s">
        <v>18</v>
      </c>
      <c r="E211" s="50" t="s">
        <v>11</v>
      </c>
      <c r="F211" s="51" t="s">
        <v>3</v>
      </c>
      <c r="G211" s="83">
        <v>15</v>
      </c>
      <c r="H211" s="83">
        <v>0</v>
      </c>
      <c r="I211" s="83">
        <v>0</v>
      </c>
      <c r="J211" s="66"/>
      <c r="K211" s="66"/>
    </row>
    <row r="212" spans="1:11" s="2" customFormat="1" ht="33.75" customHeight="1">
      <c r="A212" s="37">
        <v>17</v>
      </c>
      <c r="B212" s="92" t="s">
        <v>318</v>
      </c>
      <c r="C212" s="52" t="s">
        <v>321</v>
      </c>
      <c r="D212" s="50"/>
      <c r="E212" s="50"/>
      <c r="F212" s="51"/>
      <c r="G212" s="79">
        <f aca="true" t="shared" si="9" ref="G212:I213">G213</f>
        <v>100</v>
      </c>
      <c r="H212" s="79">
        <f t="shared" si="9"/>
        <v>0</v>
      </c>
      <c r="I212" s="79">
        <f t="shared" si="9"/>
        <v>0</v>
      </c>
      <c r="J212" s="66"/>
      <c r="K212" s="66"/>
    </row>
    <row r="213" spans="1:11" s="2" customFormat="1" ht="44.25" customHeight="1">
      <c r="A213" s="37"/>
      <c r="B213" s="94" t="s">
        <v>319</v>
      </c>
      <c r="C213" s="58" t="s">
        <v>322</v>
      </c>
      <c r="D213" s="59"/>
      <c r="E213" s="59"/>
      <c r="F213" s="60"/>
      <c r="G213" s="82">
        <f t="shared" si="9"/>
        <v>100</v>
      </c>
      <c r="H213" s="82">
        <f t="shared" si="9"/>
        <v>0</v>
      </c>
      <c r="I213" s="82">
        <f t="shared" si="9"/>
        <v>0</v>
      </c>
      <c r="J213" s="66"/>
      <c r="K213" s="66"/>
    </row>
    <row r="214" spans="1:11" s="2" customFormat="1" ht="30" customHeight="1">
      <c r="A214" s="37"/>
      <c r="B214" s="91" t="s">
        <v>320</v>
      </c>
      <c r="C214" s="49" t="s">
        <v>323</v>
      </c>
      <c r="D214" s="50" t="s">
        <v>20</v>
      </c>
      <c r="E214" s="50" t="s">
        <v>6</v>
      </c>
      <c r="F214" s="51" t="s">
        <v>5</v>
      </c>
      <c r="G214" s="83">
        <v>100</v>
      </c>
      <c r="H214" s="83">
        <v>0</v>
      </c>
      <c r="I214" s="83">
        <v>0</v>
      </c>
      <c r="J214" s="66"/>
      <c r="K214" s="66"/>
    </row>
    <row r="215" spans="1:11" ht="18.75">
      <c r="A215" s="37"/>
      <c r="B215" s="96" t="s">
        <v>120</v>
      </c>
      <c r="C215" s="68"/>
      <c r="D215" s="69"/>
      <c r="E215" s="69"/>
      <c r="F215" s="70"/>
      <c r="G215" s="84">
        <f>SUM(G216:G245)</f>
        <v>47734</v>
      </c>
      <c r="H215" s="84">
        <f>SUM(H216:H245)</f>
        <v>44734.7</v>
      </c>
      <c r="I215" s="84">
        <f>SUM(I216:I245)</f>
        <v>44757.899999999994</v>
      </c>
      <c r="J215" s="17"/>
      <c r="K215" s="17"/>
    </row>
    <row r="216" spans="1:11" ht="96.75" customHeight="1">
      <c r="A216" s="37"/>
      <c r="B216" s="91" t="s">
        <v>28</v>
      </c>
      <c r="C216" s="49" t="s">
        <v>69</v>
      </c>
      <c r="D216" s="50" t="s">
        <v>19</v>
      </c>
      <c r="E216" s="50" t="s">
        <v>4</v>
      </c>
      <c r="F216" s="51" t="s">
        <v>7</v>
      </c>
      <c r="G216" s="83">
        <v>18.7</v>
      </c>
      <c r="H216" s="83">
        <v>18.7</v>
      </c>
      <c r="I216" s="83">
        <v>18.7</v>
      </c>
      <c r="J216" s="17"/>
      <c r="K216" s="17"/>
    </row>
    <row r="217" spans="1:11" ht="94.5" customHeight="1">
      <c r="A217" s="37"/>
      <c r="B217" s="91" t="s">
        <v>28</v>
      </c>
      <c r="C217" s="49" t="s">
        <v>68</v>
      </c>
      <c r="D217" s="50" t="s">
        <v>19</v>
      </c>
      <c r="E217" s="50" t="s">
        <v>4</v>
      </c>
      <c r="F217" s="51" t="s">
        <v>7</v>
      </c>
      <c r="G217" s="83">
        <v>1271.1</v>
      </c>
      <c r="H217" s="83">
        <v>1271.1</v>
      </c>
      <c r="I217" s="83">
        <v>1271.1</v>
      </c>
      <c r="J217" s="17"/>
      <c r="K217" s="17"/>
    </row>
    <row r="218" spans="1:11" ht="96.75" customHeight="1">
      <c r="A218" s="37"/>
      <c r="B218" s="91" t="s">
        <v>28</v>
      </c>
      <c r="C218" s="49" t="s">
        <v>70</v>
      </c>
      <c r="D218" s="50" t="s">
        <v>19</v>
      </c>
      <c r="E218" s="50" t="s">
        <v>4</v>
      </c>
      <c r="F218" s="51" t="s">
        <v>7</v>
      </c>
      <c r="G218" s="83">
        <v>1155</v>
      </c>
      <c r="H218" s="83">
        <v>1155</v>
      </c>
      <c r="I218" s="83">
        <v>1155</v>
      </c>
      <c r="J218" s="17"/>
      <c r="K218" s="17"/>
    </row>
    <row r="219" spans="1:11" ht="63">
      <c r="A219" s="37"/>
      <c r="B219" s="91" t="s">
        <v>110</v>
      </c>
      <c r="C219" s="49" t="s">
        <v>70</v>
      </c>
      <c r="D219" s="50" t="s">
        <v>18</v>
      </c>
      <c r="E219" s="50" t="s">
        <v>4</v>
      </c>
      <c r="F219" s="51" t="s">
        <v>7</v>
      </c>
      <c r="G219" s="83">
        <v>384.5</v>
      </c>
      <c r="H219" s="83">
        <v>384.5</v>
      </c>
      <c r="I219" s="83">
        <v>384.5</v>
      </c>
      <c r="J219" s="17"/>
      <c r="K219" s="17"/>
    </row>
    <row r="220" spans="1:11" ht="93" customHeight="1">
      <c r="A220" s="37"/>
      <c r="B220" s="91" t="s">
        <v>26</v>
      </c>
      <c r="C220" s="49" t="s">
        <v>21</v>
      </c>
      <c r="D220" s="50" t="s">
        <v>19</v>
      </c>
      <c r="E220" s="50" t="s">
        <v>4</v>
      </c>
      <c r="F220" s="51" t="s">
        <v>5</v>
      </c>
      <c r="G220" s="83">
        <v>1382.8</v>
      </c>
      <c r="H220" s="83">
        <v>1382.8</v>
      </c>
      <c r="I220" s="83">
        <v>1382.8</v>
      </c>
      <c r="J220" s="17"/>
      <c r="K220" s="17"/>
    </row>
    <row r="221" spans="1:11" ht="93" customHeight="1">
      <c r="A221" s="37"/>
      <c r="B221" s="91" t="s">
        <v>28</v>
      </c>
      <c r="C221" s="49" t="s">
        <v>22</v>
      </c>
      <c r="D221" s="50" t="s">
        <v>19</v>
      </c>
      <c r="E221" s="50" t="s">
        <v>4</v>
      </c>
      <c r="F221" s="51" t="s">
        <v>5</v>
      </c>
      <c r="G221" s="83">
        <v>10837.5</v>
      </c>
      <c r="H221" s="83">
        <v>10837.5</v>
      </c>
      <c r="I221" s="83">
        <v>10837.5</v>
      </c>
      <c r="J221" s="17"/>
      <c r="K221" s="17"/>
    </row>
    <row r="222" spans="1:11" ht="63">
      <c r="A222" s="37"/>
      <c r="B222" s="91" t="s">
        <v>29</v>
      </c>
      <c r="C222" s="49" t="s">
        <v>22</v>
      </c>
      <c r="D222" s="50" t="s">
        <v>18</v>
      </c>
      <c r="E222" s="50" t="s">
        <v>4</v>
      </c>
      <c r="F222" s="51" t="s">
        <v>5</v>
      </c>
      <c r="G222" s="83">
        <v>4702</v>
      </c>
      <c r="H222" s="83">
        <v>4702</v>
      </c>
      <c r="I222" s="83">
        <v>4702</v>
      </c>
      <c r="J222" s="17"/>
      <c r="K222" s="17"/>
    </row>
    <row r="223" spans="1:11" ht="47.25">
      <c r="A223" s="37"/>
      <c r="B223" s="91" t="s">
        <v>92</v>
      </c>
      <c r="C223" s="49" t="s">
        <v>22</v>
      </c>
      <c r="D223" s="50" t="s">
        <v>16</v>
      </c>
      <c r="E223" s="50" t="s">
        <v>4</v>
      </c>
      <c r="F223" s="51" t="s">
        <v>5</v>
      </c>
      <c r="G223" s="83">
        <v>116.4</v>
      </c>
      <c r="H223" s="83">
        <v>116.4</v>
      </c>
      <c r="I223" s="83">
        <v>116.4</v>
      </c>
      <c r="J223" s="17"/>
      <c r="K223" s="17"/>
    </row>
    <row r="224" spans="1:11" ht="98.25" customHeight="1">
      <c r="A224" s="37"/>
      <c r="B224" s="91" t="s">
        <v>28</v>
      </c>
      <c r="C224" s="49" t="s">
        <v>22</v>
      </c>
      <c r="D224" s="50" t="s">
        <v>19</v>
      </c>
      <c r="E224" s="50" t="s">
        <v>4</v>
      </c>
      <c r="F224" s="51" t="s">
        <v>15</v>
      </c>
      <c r="G224" s="83">
        <v>4981</v>
      </c>
      <c r="H224" s="83">
        <v>4981</v>
      </c>
      <c r="I224" s="83">
        <v>4981</v>
      </c>
      <c r="J224" s="17"/>
      <c r="K224" s="17"/>
    </row>
    <row r="225" spans="1:11" ht="63">
      <c r="A225" s="37"/>
      <c r="B225" s="91" t="s">
        <v>29</v>
      </c>
      <c r="C225" s="49" t="s">
        <v>22</v>
      </c>
      <c r="D225" s="50" t="s">
        <v>18</v>
      </c>
      <c r="E225" s="50" t="s">
        <v>4</v>
      </c>
      <c r="F225" s="51" t="s">
        <v>15</v>
      </c>
      <c r="G225" s="83">
        <v>170</v>
      </c>
      <c r="H225" s="83">
        <v>170</v>
      </c>
      <c r="I225" s="83">
        <v>170</v>
      </c>
      <c r="J225" s="17"/>
      <c r="K225" s="17"/>
    </row>
    <row r="226" spans="1:11" ht="95.25" customHeight="1">
      <c r="A226" s="37"/>
      <c r="B226" s="91" t="s">
        <v>28</v>
      </c>
      <c r="C226" s="49" t="s">
        <v>22</v>
      </c>
      <c r="D226" s="50" t="s">
        <v>19</v>
      </c>
      <c r="E226" s="50" t="s">
        <v>7</v>
      </c>
      <c r="F226" s="51" t="s">
        <v>3</v>
      </c>
      <c r="G226" s="83">
        <v>3279.1</v>
      </c>
      <c r="H226" s="83">
        <v>3279.1</v>
      </c>
      <c r="I226" s="83">
        <v>3279.1</v>
      </c>
      <c r="J226" s="17"/>
      <c r="K226" s="17"/>
    </row>
    <row r="227" spans="1:11" ht="63">
      <c r="A227" s="37"/>
      <c r="B227" s="91" t="s">
        <v>29</v>
      </c>
      <c r="C227" s="49" t="s">
        <v>22</v>
      </c>
      <c r="D227" s="50" t="s">
        <v>18</v>
      </c>
      <c r="E227" s="50" t="s">
        <v>7</v>
      </c>
      <c r="F227" s="51" t="s">
        <v>3</v>
      </c>
      <c r="G227" s="83">
        <v>32</v>
      </c>
      <c r="H227" s="83">
        <v>32</v>
      </c>
      <c r="I227" s="83">
        <v>32</v>
      </c>
      <c r="J227" s="17"/>
      <c r="K227" s="17"/>
    </row>
    <row r="228" spans="1:11" ht="96" customHeight="1">
      <c r="A228" s="37"/>
      <c r="B228" s="91" t="s">
        <v>28</v>
      </c>
      <c r="C228" s="49" t="s">
        <v>22</v>
      </c>
      <c r="D228" s="50" t="s">
        <v>19</v>
      </c>
      <c r="E228" s="50" t="s">
        <v>5</v>
      </c>
      <c r="F228" s="51" t="s">
        <v>12</v>
      </c>
      <c r="G228" s="83">
        <v>2551</v>
      </c>
      <c r="H228" s="83">
        <v>2551</v>
      </c>
      <c r="I228" s="83">
        <v>2551</v>
      </c>
      <c r="J228" s="17"/>
      <c r="K228" s="17"/>
    </row>
    <row r="229" spans="1:11" ht="63">
      <c r="A229" s="37"/>
      <c r="B229" s="91" t="s">
        <v>29</v>
      </c>
      <c r="C229" s="49" t="s">
        <v>22</v>
      </c>
      <c r="D229" s="50" t="s">
        <v>18</v>
      </c>
      <c r="E229" s="50" t="s">
        <v>5</v>
      </c>
      <c r="F229" s="51" t="s">
        <v>12</v>
      </c>
      <c r="G229" s="83">
        <v>18</v>
      </c>
      <c r="H229" s="83">
        <v>18</v>
      </c>
      <c r="I229" s="83">
        <v>18</v>
      </c>
      <c r="J229" s="17"/>
      <c r="K229" s="17"/>
    </row>
    <row r="230" spans="1:11" ht="94.5" customHeight="1">
      <c r="A230" s="37"/>
      <c r="B230" s="91" t="s">
        <v>28</v>
      </c>
      <c r="C230" s="49" t="s">
        <v>71</v>
      </c>
      <c r="D230" s="50" t="s">
        <v>19</v>
      </c>
      <c r="E230" s="50" t="s">
        <v>4</v>
      </c>
      <c r="F230" s="51" t="s">
        <v>9</v>
      </c>
      <c r="G230" s="83">
        <v>1201.4</v>
      </c>
      <c r="H230" s="83">
        <v>1201.4</v>
      </c>
      <c r="I230" s="83">
        <v>1201.4</v>
      </c>
      <c r="J230" s="17"/>
      <c r="K230" s="17"/>
    </row>
    <row r="231" spans="1:11" ht="96" customHeight="1">
      <c r="A231" s="37"/>
      <c r="B231" s="91" t="s">
        <v>28</v>
      </c>
      <c r="C231" s="49" t="s">
        <v>72</v>
      </c>
      <c r="D231" s="50" t="s">
        <v>19</v>
      </c>
      <c r="E231" s="50" t="s">
        <v>4</v>
      </c>
      <c r="F231" s="51" t="s">
        <v>9</v>
      </c>
      <c r="G231" s="83">
        <v>1671.7</v>
      </c>
      <c r="H231" s="83">
        <v>1671.7</v>
      </c>
      <c r="I231" s="83">
        <v>1671.7</v>
      </c>
      <c r="J231" s="17"/>
      <c r="K231" s="17"/>
    </row>
    <row r="232" spans="1:11" ht="63" customHeight="1">
      <c r="A232" s="37"/>
      <c r="B232" s="91" t="s">
        <v>110</v>
      </c>
      <c r="C232" s="49" t="s">
        <v>72</v>
      </c>
      <c r="D232" s="50" t="s">
        <v>18</v>
      </c>
      <c r="E232" s="50" t="s">
        <v>4</v>
      </c>
      <c r="F232" s="51" t="s">
        <v>9</v>
      </c>
      <c r="G232" s="83">
        <v>134.6</v>
      </c>
      <c r="H232" s="83">
        <v>134.6</v>
      </c>
      <c r="I232" s="83">
        <v>134.6</v>
      </c>
      <c r="J232" s="17"/>
      <c r="K232" s="17"/>
    </row>
    <row r="233" spans="1:11" ht="47.25">
      <c r="A233" s="37"/>
      <c r="B233" s="91" t="s">
        <v>93</v>
      </c>
      <c r="C233" s="49" t="s">
        <v>73</v>
      </c>
      <c r="D233" s="50" t="s">
        <v>16</v>
      </c>
      <c r="E233" s="50" t="s">
        <v>4</v>
      </c>
      <c r="F233" s="51" t="s">
        <v>9</v>
      </c>
      <c r="G233" s="83">
        <v>0.7</v>
      </c>
      <c r="H233" s="83">
        <v>0.7</v>
      </c>
      <c r="I233" s="83">
        <v>0.7</v>
      </c>
      <c r="J233" s="17"/>
      <c r="K233" s="17"/>
    </row>
    <row r="234" spans="1:11" ht="97.5" customHeight="1">
      <c r="A234" s="37"/>
      <c r="B234" s="91" t="s">
        <v>66</v>
      </c>
      <c r="C234" s="49" t="s">
        <v>23</v>
      </c>
      <c r="D234" s="50" t="s">
        <v>17</v>
      </c>
      <c r="E234" s="50" t="s">
        <v>4</v>
      </c>
      <c r="F234" s="51" t="s">
        <v>15</v>
      </c>
      <c r="G234" s="83">
        <v>5253.3</v>
      </c>
      <c r="H234" s="83">
        <v>5253.3</v>
      </c>
      <c r="I234" s="83">
        <v>5253.3</v>
      </c>
      <c r="J234" s="17"/>
      <c r="K234" s="17"/>
    </row>
    <row r="235" spans="1:11" ht="78" customHeight="1">
      <c r="A235" s="37"/>
      <c r="B235" s="91" t="s">
        <v>261</v>
      </c>
      <c r="C235" s="49" t="s">
        <v>262</v>
      </c>
      <c r="D235" s="50">
        <v>200</v>
      </c>
      <c r="E235" s="50" t="s">
        <v>4</v>
      </c>
      <c r="F235" s="51" t="s">
        <v>12</v>
      </c>
      <c r="G235" s="83">
        <v>6.5</v>
      </c>
      <c r="H235" s="83">
        <v>6.9</v>
      </c>
      <c r="I235" s="83">
        <v>80.6</v>
      </c>
      <c r="J235" s="17"/>
      <c r="K235" s="17"/>
    </row>
    <row r="236" spans="1:11" ht="130.5" customHeight="1">
      <c r="A236" s="37"/>
      <c r="B236" s="91" t="s">
        <v>364</v>
      </c>
      <c r="C236" s="49" t="s">
        <v>330</v>
      </c>
      <c r="D236" s="50" t="s">
        <v>19</v>
      </c>
      <c r="E236" s="50" t="s">
        <v>11</v>
      </c>
      <c r="F236" s="51" t="s">
        <v>3</v>
      </c>
      <c r="G236" s="83">
        <v>420.332</v>
      </c>
      <c r="H236" s="83">
        <v>420.332</v>
      </c>
      <c r="I236" s="83">
        <v>420.332</v>
      </c>
      <c r="J236" s="17"/>
      <c r="K236" s="17"/>
    </row>
    <row r="237" spans="1:11" ht="97.5" customHeight="1">
      <c r="A237" s="37"/>
      <c r="B237" s="91" t="s">
        <v>363</v>
      </c>
      <c r="C237" s="49" t="s">
        <v>330</v>
      </c>
      <c r="D237" s="50" t="s">
        <v>18</v>
      </c>
      <c r="E237" s="50" t="s">
        <v>11</v>
      </c>
      <c r="F237" s="51" t="s">
        <v>3</v>
      </c>
      <c r="G237" s="83">
        <v>64.568</v>
      </c>
      <c r="H237" s="83">
        <v>64.568</v>
      </c>
      <c r="I237" s="83">
        <v>64.568</v>
      </c>
      <c r="J237" s="17"/>
      <c r="K237" s="17"/>
    </row>
    <row r="238" spans="1:11" ht="78.75">
      <c r="A238" s="37"/>
      <c r="B238" s="91" t="s">
        <v>365</v>
      </c>
      <c r="C238" s="49" t="s">
        <v>328</v>
      </c>
      <c r="D238" s="50" t="s">
        <v>19</v>
      </c>
      <c r="E238" s="50" t="s">
        <v>4</v>
      </c>
      <c r="F238" s="51" t="s">
        <v>15</v>
      </c>
      <c r="G238" s="83">
        <v>427.7</v>
      </c>
      <c r="H238" s="83">
        <v>427.7</v>
      </c>
      <c r="I238" s="83">
        <v>427.7</v>
      </c>
      <c r="J238" s="17"/>
      <c r="K238" s="17"/>
    </row>
    <row r="239" spans="1:11" ht="117" customHeight="1">
      <c r="A239" s="37"/>
      <c r="B239" s="91" t="s">
        <v>366</v>
      </c>
      <c r="C239" s="49" t="s">
        <v>329</v>
      </c>
      <c r="D239" s="50" t="s">
        <v>19</v>
      </c>
      <c r="E239" s="50" t="s">
        <v>4</v>
      </c>
      <c r="F239" s="51" t="s">
        <v>15</v>
      </c>
      <c r="G239" s="83">
        <v>1004.4</v>
      </c>
      <c r="H239" s="83">
        <v>1004.4</v>
      </c>
      <c r="I239" s="83">
        <v>1004.4</v>
      </c>
      <c r="J239" s="17"/>
      <c r="K239" s="17"/>
    </row>
    <row r="240" spans="1:11" ht="33.75" customHeight="1">
      <c r="A240" s="37"/>
      <c r="B240" s="91" t="s">
        <v>27</v>
      </c>
      <c r="C240" s="49" t="s">
        <v>25</v>
      </c>
      <c r="D240" s="50" t="s">
        <v>16</v>
      </c>
      <c r="E240" s="50" t="s">
        <v>4</v>
      </c>
      <c r="F240" s="51" t="s">
        <v>14</v>
      </c>
      <c r="G240" s="83">
        <f>100-100+250-150</f>
        <v>100</v>
      </c>
      <c r="H240" s="83">
        <v>100</v>
      </c>
      <c r="I240" s="83">
        <v>100</v>
      </c>
      <c r="J240" s="17"/>
      <c r="K240" s="17"/>
    </row>
    <row r="241" spans="1:11" ht="66" customHeight="1">
      <c r="A241" s="37"/>
      <c r="B241" s="91" t="s">
        <v>301</v>
      </c>
      <c r="C241" s="49" t="s">
        <v>302</v>
      </c>
      <c r="D241" s="50" t="s">
        <v>16</v>
      </c>
      <c r="E241" s="50" t="s">
        <v>5</v>
      </c>
      <c r="F241" s="51" t="s">
        <v>10</v>
      </c>
      <c r="G241" s="83">
        <v>1800</v>
      </c>
      <c r="H241" s="83">
        <v>1800</v>
      </c>
      <c r="I241" s="83">
        <v>1800</v>
      </c>
      <c r="J241" s="17"/>
      <c r="K241" s="17"/>
    </row>
    <row r="242" spans="1:11" ht="60.75" customHeight="1">
      <c r="A242" s="37"/>
      <c r="B242" s="91" t="s">
        <v>327</v>
      </c>
      <c r="C242" s="49" t="s">
        <v>326</v>
      </c>
      <c r="D242" s="50" t="s">
        <v>16</v>
      </c>
      <c r="E242" s="50" t="s">
        <v>4</v>
      </c>
      <c r="F242" s="51" t="s">
        <v>11</v>
      </c>
      <c r="G242" s="83">
        <v>1367.8</v>
      </c>
      <c r="H242" s="83">
        <v>0</v>
      </c>
      <c r="I242" s="83">
        <v>0</v>
      </c>
      <c r="J242" s="17"/>
      <c r="K242" s="17"/>
    </row>
    <row r="243" spans="1:11" ht="46.5" customHeight="1">
      <c r="A243" s="37"/>
      <c r="B243" s="91" t="s">
        <v>155</v>
      </c>
      <c r="C243" s="49" t="s">
        <v>157</v>
      </c>
      <c r="D243" s="71" t="s">
        <v>18</v>
      </c>
      <c r="E243" s="50" t="s">
        <v>5</v>
      </c>
      <c r="F243" s="72" t="s">
        <v>156</v>
      </c>
      <c r="G243" s="83">
        <v>350</v>
      </c>
      <c r="H243" s="83">
        <v>350</v>
      </c>
      <c r="I243" s="83">
        <v>350</v>
      </c>
      <c r="J243" s="17"/>
      <c r="K243" s="17"/>
    </row>
    <row r="244" spans="1:11" ht="65.25" customHeight="1">
      <c r="A244" s="67"/>
      <c r="B244" s="97" t="s">
        <v>281</v>
      </c>
      <c r="C244" s="73" t="s">
        <v>280</v>
      </c>
      <c r="D244" s="74">
        <v>200</v>
      </c>
      <c r="E244" s="74" t="s">
        <v>9</v>
      </c>
      <c r="F244" s="75" t="s">
        <v>7</v>
      </c>
      <c r="G244" s="85">
        <v>1431.9</v>
      </c>
      <c r="H244" s="85">
        <v>1400</v>
      </c>
      <c r="I244" s="85">
        <v>1349.5</v>
      </c>
      <c r="J244" s="17"/>
      <c r="K244" s="17"/>
    </row>
    <row r="245" spans="1:11" ht="66.75" customHeight="1" thickBot="1">
      <c r="A245" s="108"/>
      <c r="B245" s="109" t="s">
        <v>303</v>
      </c>
      <c r="C245" s="102" t="s">
        <v>304</v>
      </c>
      <c r="D245" s="103">
        <v>200</v>
      </c>
      <c r="E245" s="104" t="s">
        <v>5</v>
      </c>
      <c r="F245" s="105" t="s">
        <v>156</v>
      </c>
      <c r="G245" s="110">
        <v>1600</v>
      </c>
      <c r="H245" s="110">
        <v>0</v>
      </c>
      <c r="I245" s="110">
        <v>0</v>
      </c>
      <c r="J245" s="17"/>
      <c r="K245" s="17"/>
    </row>
    <row r="246" spans="1:11" ht="15.75">
      <c r="A246" s="76"/>
      <c r="G246" s="8"/>
      <c r="H246" s="22"/>
      <c r="I246" s="77"/>
      <c r="J246" s="17"/>
      <c r="K246" s="17"/>
    </row>
    <row r="247" spans="1:11" ht="15.75">
      <c r="A247" s="76"/>
      <c r="G247" s="8"/>
      <c r="H247" s="22"/>
      <c r="I247" s="22"/>
      <c r="J247" s="17"/>
      <c r="K247" s="17"/>
    </row>
  </sheetData>
  <sheetProtection/>
  <autoFilter ref="A14:I245"/>
  <mergeCells count="18">
    <mergeCell ref="B11:I11"/>
    <mergeCell ref="G13:G14"/>
    <mergeCell ref="A13:A14"/>
    <mergeCell ref="B13:B14"/>
    <mergeCell ref="C13:C14"/>
    <mergeCell ref="D13:D14"/>
    <mergeCell ref="E13:E14"/>
    <mergeCell ref="F13:F14"/>
    <mergeCell ref="H13:H14"/>
    <mergeCell ref="I13:I14"/>
    <mergeCell ref="B10:I10"/>
    <mergeCell ref="F1:I1"/>
    <mergeCell ref="F2:I2"/>
    <mergeCell ref="F3:I3"/>
    <mergeCell ref="A7:I7"/>
    <mergeCell ref="A8:I8"/>
    <mergeCell ref="A9:I9"/>
    <mergeCell ref="F4:I4"/>
  </mergeCells>
  <printOptions/>
  <pageMargins left="0.8267716535433072" right="0.3937007874015748" top="0.6692913385826772" bottom="0.3937007874015748" header="0" footer="0"/>
  <pageSetup fitToHeight="29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наталья</cp:lastModifiedBy>
  <cp:lastPrinted>2024-01-24T06:23:38Z</cp:lastPrinted>
  <dcterms:created xsi:type="dcterms:W3CDTF">2006-01-02T09:39:36Z</dcterms:created>
  <dcterms:modified xsi:type="dcterms:W3CDTF">2024-01-24T06:24:36Z</dcterms:modified>
  <cp:category/>
  <cp:version/>
  <cp:contentType/>
  <cp:contentStatus/>
</cp:coreProperties>
</file>