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75" windowWidth="16485" windowHeight="5430" activeTab="0"/>
  </bookViews>
  <sheets>
    <sheet name="2022" sheetId="1" r:id="rId1"/>
  </sheets>
  <definedNames>
    <definedName name="_xlnm._FilterDatabase" localSheetId="0" hidden="1">'2022'!$A$13:$G$13</definedName>
    <definedName name="_xlnm.Print_Area" localSheetId="0">'2022'!$A$1:$G$424</definedName>
  </definedNames>
  <calcPr fullCalcOnLoad="1"/>
</workbook>
</file>

<file path=xl/sharedStrings.xml><?xml version="1.0" encoding="utf-8"?>
<sst xmlns="http://schemas.openxmlformats.org/spreadsheetml/2006/main" count="2140" uniqueCount="499">
  <si>
    <t>Обеспечение деятельности финансовых, налоговых и таможенных органов и органов финансового (финансово-бюджетного) надзора</t>
  </si>
  <si>
    <t>ОБРАЗОВАНИЕ</t>
  </si>
  <si>
    <t>500</t>
  </si>
  <si>
    <t>НАЦИОНАЛЬНАЯ ЭКОНОМИКА</t>
  </si>
  <si>
    <t>СОЦИАЛЬНАЯ ПОЛИТИКА</t>
  </si>
  <si>
    <t>ФИЗИЧЕСКАЯ КУЛЬТУРА И СПОРТ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</si>
  <si>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</si>
  <si>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</si>
  <si>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Другие вопросы в области физической культуры и спорта </t>
  </si>
  <si>
    <t>Охрана семьи и детства</t>
  </si>
  <si>
    <t>Дошкольное образование</t>
  </si>
  <si>
    <t xml:space="preserve">01 </t>
  </si>
  <si>
    <t>Другие общегосударственные вопросы</t>
  </si>
  <si>
    <t>Общее образование</t>
  </si>
  <si>
    <t>Другие вопросы в области образования</t>
  </si>
  <si>
    <t>Культура</t>
  </si>
  <si>
    <t>Социальное обеспечение населения</t>
  </si>
  <si>
    <t>Раздел</t>
  </si>
  <si>
    <t>Подраздел</t>
  </si>
  <si>
    <t>КЦСР</t>
  </si>
  <si>
    <t>КВР</t>
  </si>
  <si>
    <t>Код гл.</t>
  </si>
  <si>
    <t>09</t>
  </si>
  <si>
    <t>01</t>
  </si>
  <si>
    <t>04</t>
  </si>
  <si>
    <t>10</t>
  </si>
  <si>
    <t>03</t>
  </si>
  <si>
    <t>02</t>
  </si>
  <si>
    <t>06</t>
  </si>
  <si>
    <t>08</t>
  </si>
  <si>
    <t>07</t>
  </si>
  <si>
    <t>05</t>
  </si>
  <si>
    <t>311</t>
  </si>
  <si>
    <t>353</t>
  </si>
  <si>
    <t>354</t>
  </si>
  <si>
    <t>Пенсионное обеспечение</t>
  </si>
  <si>
    <t>14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</si>
  <si>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</si>
  <si>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</si>
  <si>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11</t>
  </si>
  <si>
    <t>355</t>
  </si>
  <si>
    <t>356</t>
  </si>
  <si>
    <t>357</t>
  </si>
  <si>
    <t>Обеспечение деятельности финансовых, налоговых и таможенных органов  и органов финансового (финансово-бюджетного ) надзора</t>
  </si>
  <si>
    <t>Администрация Урупского муниципального района Карачаево-Черкесской Республики</t>
  </si>
  <si>
    <t>Совет Урупского муниципального района Карачаево-Черкесской Республики</t>
  </si>
  <si>
    <t>Управление труда и социального развития администрации Урупского муниципального района Карачаево-Черкесской Республики</t>
  </si>
  <si>
    <t>Финансовое управление администрации Урупского муниципального района Карачаево-Черкесской Республики</t>
  </si>
  <si>
    <t>13</t>
  </si>
  <si>
    <t>Дотации на выравнивание бюджетной обеспеченности субъектов Российской Федерации и муниципальных образований</t>
  </si>
  <si>
    <t>800</t>
  </si>
  <si>
    <t>600</t>
  </si>
  <si>
    <t>Физическая культура</t>
  </si>
  <si>
    <t xml:space="preserve">Наименование главных распорядителей бюджетных средств </t>
  </si>
  <si>
    <t>200</t>
  </si>
  <si>
    <t>100</t>
  </si>
  <si>
    <t>300</t>
  </si>
  <si>
    <t>Дорожное хозяйство (дорожные фонды)</t>
  </si>
  <si>
    <t>Транспорт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</si>
  <si>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</si>
  <si>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</si>
  <si>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НАЦИОНАЛЬНАЯ БЕЗОПАСНОСТЬ И ПРАВООХРАНИТЕЛЬНАЯ ДЕЯТЕЛЬНОСТЬ</t>
  </si>
  <si>
    <t>Сельское хозяйство и рыболовство</t>
  </si>
  <si>
    <t>Жилищное хозяйство</t>
  </si>
  <si>
    <t>ЖИЛИЩНО-КОММУНАЛЬНОЕ ХОЗЯЙСТВО</t>
  </si>
  <si>
    <t xml:space="preserve">72 1 00 10190 </t>
  </si>
  <si>
    <t xml:space="preserve">72 2 00 10190 </t>
  </si>
  <si>
    <t>77 7 00 20590</t>
  </si>
  <si>
    <t>Иные непрограммные мероприятия</t>
  </si>
  <si>
    <t>72 1</t>
  </si>
  <si>
    <t xml:space="preserve">311  </t>
  </si>
  <si>
    <t>72 1 00</t>
  </si>
  <si>
    <t>72 2</t>
  </si>
  <si>
    <t>72 2 00</t>
  </si>
  <si>
    <t xml:space="preserve"> Финансовое обеспечение выполнения функций муниципальных органов, оказания услуг и выполнения работ  (Иные бюджетные ассигнования) </t>
  </si>
  <si>
    <t>Обеспечение деятельности Главы местной администрации муниципального образования</t>
  </si>
  <si>
    <t>Обеспечение деятельности исполнительных органов муниципального образования</t>
  </si>
  <si>
    <t xml:space="preserve">99 9 </t>
  </si>
  <si>
    <t xml:space="preserve">Финансовое обеспечение выполнения функций органов местного самоуправления, оказания услуг и выполнения работ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</si>
  <si>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99 9 00</t>
  </si>
  <si>
    <t xml:space="preserve">Финансовое обеспечение выполнения функций органов местного самоуправления, оказания услуг и выполнения работ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</si>
  <si>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Финансовое обеспечение выполнения функций органов местного самоуправления, оказания услуг и выполнения работ (Закупка товаров, работ и услуг для обеспечения государственных (муниципальных) нужд) </t>
  </si>
  <si>
    <t>77 7</t>
  </si>
  <si>
    <t>Расходы на обеспечение деятельности, оказание услуг и выполнение работ муниципальных учреждений</t>
  </si>
  <si>
    <t>77 7 00</t>
  </si>
  <si>
    <t>99 9 00 60090</t>
  </si>
  <si>
    <t>Субсидии юридическим лицам (кроме государственных, муниципальных организаций) в части затрат, связанных с предоставлением услуг по перевозке пассажиров (Иные бюджетные ассигнования)</t>
  </si>
  <si>
    <t>Мероприятия в области жилищного хозяйства (Иные бюджетные ассигнования)</t>
  </si>
  <si>
    <t>99 9 00 80100</t>
  </si>
  <si>
    <t>Подпрограмма "Организация предоставления дополнительного образования детей в муниципальном казенном учреждении дополнительного образования "Детская школа искусств Урупского муниципального района"</t>
  </si>
  <si>
    <t>03 5</t>
  </si>
  <si>
    <t>03 5 02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</si>
  <si>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</si>
  <si>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03 5 02 20530</t>
  </si>
  <si>
    <t xml:space="preserve">04 4 </t>
  </si>
  <si>
    <t>04 2</t>
  </si>
  <si>
    <t>04 2 01</t>
  </si>
  <si>
    <t>04 2 01 20620</t>
  </si>
  <si>
    <t>04 4</t>
  </si>
  <si>
    <t>Мероприятия, связанные с предоставлением мер социальной поддержки по оплате жилых помещений, отопления и освещения работникам культуры, работающим и проживающим в сельской местности, рабочих поселках  (поселках городского типа) (Социальное обеспечение и иные выплаты населению)</t>
  </si>
  <si>
    <t>04 1</t>
  </si>
  <si>
    <t>04 1 01</t>
  </si>
  <si>
    <t>04 1 01 20610</t>
  </si>
  <si>
    <t>Подпрограмма "Развитие дошкольного образования в Урупском муниципальном районе"</t>
  </si>
  <si>
    <t>03 1</t>
  </si>
  <si>
    <t>03 1 03</t>
  </si>
  <si>
    <t xml:space="preserve">Расходы на обеспечение деятельности (оказание услуг) муниципальных дошкольных образовательных учреждений  (Иные бюджетные ассигнования) 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</si>
  <si>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(Социальное обеспечение и иные выплаты населению)</t>
  </si>
  <si>
    <t>Подпрограмма "Развитие системы общего образования в Урупском муниципальном районе"</t>
  </si>
  <si>
    <t>03 3</t>
  </si>
  <si>
    <t>03 3 01 20500</t>
  </si>
  <si>
    <t>Расходы на обеспечение деятельности (оказание услуг) муниципальных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</si>
  <si>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дополнительного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</si>
  <si>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дополнительного образования   (Иные бюджетные ассигнования)</t>
  </si>
  <si>
    <t>03 3  01 20720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</si>
  <si>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</si>
  <si>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03 В </t>
  </si>
  <si>
    <t>03 В 05</t>
  </si>
  <si>
    <t xml:space="preserve">Реализация Закона Карачаево-Черкесской Республики от 10 января 2008г. № 3-РЗ "О наделении органов местного самоуправления муниципальных районов и городских округов в Карачаево-Черкесской Республике отдельными государственными полномочиями Карачаево-Черкесской Республики по организации осуществлению деятельности по опеке и попечительству"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</si>
  <si>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централизованной бухгалтерии управления образования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</si>
  <si>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методического кабинета  управления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</si>
  <si>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В 05  20600</t>
  </si>
  <si>
    <t>03 В 05 10190</t>
  </si>
  <si>
    <t>Расходы на обеспечение деятельности, оказание услуг и выполнение работ подведомственных учреждений, организующих предоставление государственных и муниципальных услуг на базе многофункционального центра  (Предоставление субсидий бюджетным, автономным учреждениям и иным некоммерческим  организациям)</t>
  </si>
  <si>
    <t>Содержание ребенка в семье опекуна и приемной семье, а также на оплату труда приемному родителю (Социальное обеспечение и иные выплаты населению)</t>
  </si>
  <si>
    <t>Расходы на обеспечение деятельности (оказание услуг) муниципальных  учреждений культуры (Иные бюджетные ассигнования)</t>
  </si>
  <si>
    <t>Обеспечение деятельности Председателя представительного органа муниципального образования</t>
  </si>
  <si>
    <t>71 1</t>
  </si>
  <si>
    <t>71 1 00</t>
  </si>
  <si>
    <t>Обеспечение деятельности представительного органа муниципального образования</t>
  </si>
  <si>
    <t>Обеспечение деятельности Заместителя председателя представительного органа муниципального образования</t>
  </si>
  <si>
    <t>71 2</t>
  </si>
  <si>
    <t>71 2 00</t>
  </si>
  <si>
    <t>71 2 00 10190</t>
  </si>
  <si>
    <t>71 1 00 10190</t>
  </si>
  <si>
    <t>71 3</t>
  </si>
  <si>
    <t>71 3 00</t>
  </si>
  <si>
    <t>71 3 00 10190</t>
  </si>
  <si>
    <t>Обеспечение деятельности Председателя контрольно-счетного органа муниципального образования</t>
  </si>
  <si>
    <t>73 1</t>
  </si>
  <si>
    <t>73 1 00</t>
  </si>
  <si>
    <t>73 1 00 10190</t>
  </si>
  <si>
    <t>Обеспечение деятельности Контрольно-счетного органа муниципального образования</t>
  </si>
  <si>
    <t>73 2</t>
  </si>
  <si>
    <t>73 2 00</t>
  </si>
  <si>
    <t>73 2 00 10190</t>
  </si>
  <si>
    <t xml:space="preserve">73 2 00 10190 </t>
  </si>
  <si>
    <t xml:space="preserve">Подпрограмма "Развитие мер социальной поддержки отдельных категорий граждан" </t>
  </si>
  <si>
    <t>01 1</t>
  </si>
  <si>
    <t>01 1 01</t>
  </si>
  <si>
    <t>Назначение и выплата социального пособия на погребение умерших граждан (Социальное обеспечение и иные выплаты населению)</t>
  </si>
  <si>
    <t>Предоставление субсидий на оплату жилого помещения и коммунальных услуг(Социальное обеспечение и иные выплаты населению)</t>
  </si>
  <si>
    <t>Предоставление мер социальной поддержки многодетных семей  и семей, в которых один или оба родителя являются инвалидами (Социальное обеспечение и иные выплаты населению)</t>
  </si>
  <si>
    <t>Предоставление мер социальной поддержки ветеранам труда, ветеранам военной службы, ветеранам государственной службы  (Социальное обеспечение и иные выплаты населению)</t>
  </si>
  <si>
    <t>Ежемесячная денежная выплата, в случае рождения третьего ребенка или последующих детей до достижения ребенком возраста трех лет (Социальное обеспечение и иные выплаты населению)</t>
  </si>
  <si>
    <t>Назначение и выплата ежемесячного социального пособия гражданам, имеющим детей (Социальное обеспечение и иные выплаты населению)</t>
  </si>
  <si>
    <t>01 2</t>
  </si>
  <si>
    <t>02 5</t>
  </si>
  <si>
    <t>Основное мероприятие "Финансовое обеспечение выполнения функций финансовых органов, оказания услуг и выполнения работ"</t>
  </si>
  <si>
    <t>02 5 01</t>
  </si>
  <si>
    <t>02 5 01 10190</t>
  </si>
  <si>
    <t>Подпрограмма "Обеспечение условий реализации Программы "</t>
  </si>
  <si>
    <t xml:space="preserve">Основное мероприятие "Повышение эффективности и результативности бюджетных расходов муниципальных образований" </t>
  </si>
  <si>
    <t>Дотации на выравнивание бюджетной обеспеченности поселений  (Межбюджетные трансферты)</t>
  </si>
  <si>
    <t xml:space="preserve">357 </t>
  </si>
  <si>
    <t>02 4</t>
  </si>
  <si>
    <t>02 4 03 20450</t>
  </si>
  <si>
    <t>Мероприятия, связанные с предоставлением мер социальной поддержки по оплате жилых помещений, отопления и освещения работникам культуры, работающим и проживающим в сельской местности, рабочих поселках (поселках городского типа)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</si>
  <si>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Финансовое обеспечение выполнения функций органов местного самоуправления, оказания услуг и выполнения работ  (Иные бюджетные ассигнования) </t>
  </si>
  <si>
    <t xml:space="preserve">Финансовое обеспечение выполнения функций органов местного самоуправления, оказания услуг и выполнения работ  (Иные бюджетные ассигнования) </t>
  </si>
  <si>
    <t>Дополнительное пенсионное обеспечение муниципальных служащих (Социальное обеспечение и иные выплаты населению)</t>
  </si>
  <si>
    <t xml:space="preserve">Другие вопросы в области культуры, кинематографии </t>
  </si>
  <si>
    <t xml:space="preserve">Расходы на обеспечение деятельности (оказание услуг) муниципальных дошкольных образовательных учреждений 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</si>
  <si>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Назначение и выплата ежемесячного денежного вознаграждения ветеранам труда  Карачаево-Черкесской Республики (Социальное обеспечение и иные выплаты населению) </t>
  </si>
  <si>
    <t>Подпрограмма "Эффективная система межбюджетных отношений в Урупском муниципальном районе"</t>
  </si>
  <si>
    <t>03 3 01</t>
  </si>
  <si>
    <t>Компенсация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(Социальное обеспечение и иные выплаты населению)</t>
  </si>
  <si>
    <t>Основное мероприятие "Обеспечение качества образовательных услуг"</t>
  </si>
  <si>
    <t>99 8 00</t>
  </si>
  <si>
    <t xml:space="preserve">99 8 </t>
  </si>
  <si>
    <t>Основное мероприятие "Эффективное финансовое обеспечение программы"</t>
  </si>
  <si>
    <t>Предоставление мер социальной поддержки по оплате жилищно-коммунальных услуг отдельным категориям граждан (Социальное обеспечение и иные выплаты населению)</t>
  </si>
  <si>
    <t>Расходы на обеспечение деятельности (оказание услуг) муниципальных  учреждений культуры  (Закупка товаров, работ и услуг для обеспечения государственных (муниципальных) нужд)</t>
  </si>
  <si>
    <t>Проведение мероприятий  в рамках программы  (Закупка товаров, работ и услуг для обеспечения государственных (муниципальных) нужд)</t>
  </si>
  <si>
    <r>
      <t xml:space="preserve">Дополнительное финансовое обеспечение деятельности (оказание услуг) муниципальных дошкольных образовательных  учреждений за счет платных услуг  (Закупка товаров, работ и услуг для обеспечения государственных( муниципальных) нужд) </t>
    </r>
  </si>
  <si>
    <t>Реализация Закона Карачаево-Черкесской Республики  "О наделении органов местного самоуправления муниципальных районов и городских округов в Карачаево-Черкесской Республике отдельными государственными полномочиями Карачаево-Черкесской Республики по организации осуществлению деятельности по опеке и попечительству" 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</si>
  <si>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централизованной бухгалтерии управления образования  (Закупка товаров, работ и услуг для  обеспечения государственных( муниципальных) нужд)</t>
  </si>
  <si>
    <t xml:space="preserve">Финансовое обеспечение выполнения функций органов местного самоуправления, оказания услуг и выполнения работ (Закупка товаров, работ и услуг для обеспечения  государственных (муниципальных) нужд) </t>
  </si>
  <si>
    <t xml:space="preserve">Основное мероприятие "Предоставляемые меры социальной поддержки отдельных категорий граждан" </t>
  </si>
  <si>
    <t xml:space="preserve">Основное мероприятие "Финансовое обеспечение выполнения функций муниципальных органов, оказания услуг и выполнения работ" </t>
  </si>
  <si>
    <t>02 4 03</t>
  </si>
  <si>
    <t>Основное мероприятие "Создание эффективной системы управления и финансового обеспечения условий реализации Программы"</t>
  </si>
  <si>
    <t>04 4 01</t>
  </si>
  <si>
    <t>04 4 01 10190</t>
  </si>
  <si>
    <t xml:space="preserve">Подпрограмма  "Финансовое обеспечение условий реализации Программы" </t>
  </si>
  <si>
    <t xml:space="preserve">04 4 01 </t>
  </si>
  <si>
    <t>Ведомственная структура  расходов бюджета</t>
  </si>
  <si>
    <t>Урупского муниципального района</t>
  </si>
  <si>
    <t>Дополнительное образование детей</t>
  </si>
  <si>
    <t>Подпрограмма "Нормативно-методическое обеспечение и организация бюджетного процесса"</t>
  </si>
  <si>
    <t>Основное мероприятие "Материально-техническое обеспечение бюджетного процесса"</t>
  </si>
  <si>
    <t>02 2 04 10190</t>
  </si>
  <si>
    <t>02 2</t>
  </si>
  <si>
    <t>02 2 04</t>
  </si>
  <si>
    <t>06 0  01 20670</t>
  </si>
  <si>
    <t>06 0 01</t>
  </si>
  <si>
    <t xml:space="preserve">Реализация Закона Карачаево-Черкесской Республики от 17 декабря 2009 г. №86-РЗ "О наделении органов местного самоуправления муниципальных районов и городских округов Карачаево-Черкесской Республики отдельными государственными полномочиями по созданию комиссий по делам несовершеннолетних и защите их прав и организации деятельности таких комиссий"  (Закупка товаров, работ и услуг для обеспечения государственных (муниципальных) нужд) </t>
  </si>
  <si>
    <t>Реализация Закона Карачаево-Черкесской Республики от 13 марта 2009 г. №6-РЗ "О порядке создания и деятельности административных комиссий Карачаево-Черкесской Республике и наделении органов местного самоуправления отдельными государственными полномочиями Карачаево-Черкесской Республики"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</si>
  <si>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Закона Карачаево-Черкесской Республики от 13 ноября 2006 г. №85-РЗ "О наделении органов местного самоуправления муниципальных образований в Карачаево-Черкесской Республике отдельными государственными полномочиями Карачаево-Черкесской Республики по формированию, содержанию и использованию Архивного фонда Карачаево-Черкесской Республики" (Закупка товаров, работ и услуг для обеспечения  государственных (муниципальных) нужд)</t>
  </si>
  <si>
    <t>Реализация Закона Карачаево-Черкесской Республики от 13 ноября 2006 г. №85-РЗ "О наделении органов местного самоуправления муниципальных образований в Карачаево-Черкесской Республике отдельными государственными полномочиями Карачаево-Черкесской Республики по формированию, содержанию и использованию Архивного фонда Карачаево-Черкесской Республики"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</si>
  <si>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 мероприятие "Дорожный комплекс"</t>
  </si>
  <si>
    <t>Предоставление мер социальной поддержки реабилитированным лиц и лиц, признанным пострадавшими от политических репрессий (Социальное обеспечение и иные выплаты населению)</t>
  </si>
  <si>
    <r>
      <t xml:space="preserve">Расходы на обеспечение деятельности (оказание услуг) муниципальных дошкольных образовательных учреждений          (Закупка товаров, работ и услуг для обеспечения государственных (муниципальных) нужд) </t>
    </r>
  </si>
  <si>
    <r>
      <t xml:space="preserve">Расходы на обеспечение деятельности (оказание услуг) муниципальных дошкольных образовательных учреждений  (Закупка товаров, работ и услуг для обеспечения государственных (муниципальных) нужд) </t>
    </r>
  </si>
  <si>
    <r>
      <t xml:space="preserve">Расходы на обеспечение деятельности (оказание услуг) муниципальных общеобразовательных учреждений  (Иные бюджетные ассигнования) </t>
    </r>
  </si>
  <si>
    <t>Расходы на обеспечение деятельности (оказание услуг) методического кабинета управления образования 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</si>
  <si>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централизованной бухгалтерии управления образования (Иные бюджетные ассигнования)</t>
  </si>
  <si>
    <t>99 8 00 66101</t>
  </si>
  <si>
    <t>99 8 00 66102</t>
  </si>
  <si>
    <t>99 8 00 66104</t>
  </si>
  <si>
    <t>03 В 05 66103</t>
  </si>
  <si>
    <t>01 1 01 52500</t>
  </si>
  <si>
    <t>01 1 01 66648</t>
  </si>
  <si>
    <t>01 1 01 66651</t>
  </si>
  <si>
    <t>01 1 01 66652</t>
  </si>
  <si>
    <t>01 1 01 66653</t>
  </si>
  <si>
    <t>01 1 01 66655</t>
  </si>
  <si>
    <t>01 1 01 66410</t>
  </si>
  <si>
    <t xml:space="preserve">Подпрограмма  " Сохранение и развитие библиотечного дела" </t>
  </si>
  <si>
    <t xml:space="preserve">Подпрограмма  "Сохранение  традиционной народной культуры, развитие  досуговой деятельности" </t>
  </si>
  <si>
    <t xml:space="preserve">к решению Совета                                </t>
  </si>
  <si>
    <t xml:space="preserve">Предоставление мер социальной поддержки по оплате жилищно-коммунальных услуг отдельным категориям граждан (Закупка товаров, работ и услуг для обеспечения государственных (муниципальных) нужд) </t>
  </si>
  <si>
    <t xml:space="preserve">Предоставление субсидий на оплату жилого помещения и коммунальных услуг(Закупка товаров, работ и услуг для обеспечения государственных (муниципальных) нужд) </t>
  </si>
  <si>
    <t xml:space="preserve">Предоставление мер социальной поддержки многодетных семей  и семей, в которых один или оба родителя являются инвалидами  (Закупка товаров, работ и услуг для обеспечения государственных (муниципальных) нужд) </t>
  </si>
  <si>
    <t xml:space="preserve">Предоставление мер социальной поддержки ветеранам труда, ветеранам военной службы, ветеранам государственной службы  (Закупка товаров, работ и услуг для обеспечения государственных (муниципальных) нужд) </t>
  </si>
  <si>
    <t xml:space="preserve">Предоставление мер социальной поддержки реабилитированным лиц и лиц, признанным пострадавшими от политических репрессий (Закупка товаров, работ и услуг для обеспечения государственных (муниципальных) нужд) </t>
  </si>
  <si>
    <t xml:space="preserve">Назначение и выплата ежемесячного денежного вознаграждения ветеранам труда  Карачаево-Черкесской Республики (Закупка товаров, работ и услуг для обеспечения государственных (муниципальных) нужд) </t>
  </si>
  <si>
    <t xml:space="preserve">Назначение и выплата ежемесячного социального пособия гражданам, имеющим детей  (Закупка товаров, работ и услуг для обеспечения государственных (муниципальных) нужд) </t>
  </si>
  <si>
    <t xml:space="preserve">Республиканский материнский  капитал при рождении четвертого  или последующих детей по КЧР (Закупка товаров, работ и услуг для обеспечения государственных (муниципальных) нужд) </t>
  </si>
  <si>
    <t>Республиканский материнский  капитал при рождении четвертого  или последующих детей по КЧР (Социальное обеспечение и иные выплаты населению)</t>
  </si>
  <si>
    <t>12</t>
  </si>
  <si>
    <t>Мероприятия, связанные с проведением топографо-геодезических, картографических и землеустроительных работ (Закупка товаров, работ и услуг для обеспечения государственных (муниципальных) нужд)</t>
  </si>
  <si>
    <t>99 9 00 80060</t>
  </si>
  <si>
    <t>Другие вопросы в области национальной экономики</t>
  </si>
  <si>
    <t>01 1 01 66430</t>
  </si>
  <si>
    <t>Подпрограмма "Горячее питание школьников"</t>
  </si>
  <si>
    <t>03 6</t>
  </si>
  <si>
    <t>03 6 01</t>
  </si>
  <si>
    <t>Основное мероприятие "Обеспечение качественного сбалансированного школьного питания"</t>
  </si>
  <si>
    <t>03 5 02 20540</t>
  </si>
  <si>
    <t xml:space="preserve">Подпрограмма  "Ремонт и укрепление материально-технической базы учреждений культуры" </t>
  </si>
  <si>
    <t>Ежемесячная  выплата в связи с рождением (усыновлением) первого ребенка (Социальное обеспечение и иные выплаты населению)</t>
  </si>
  <si>
    <t xml:space="preserve">Ежемесячная  выплата в связи с рождением (усыновлением) первого ребенка (Закупка товаров, работ и услуг для обеспечения государственных (муниципальных) нужд) </t>
  </si>
  <si>
    <t>Финансовое обеспечение расходов за счет целевых средств</t>
  </si>
  <si>
    <t xml:space="preserve">Обеспечение учебного процесса в муниципальных общеобразовательных учреждениях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</si>
  <si>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03 1 03 20490</t>
  </si>
  <si>
    <t>07 0 03</t>
  </si>
  <si>
    <t>Муниципальная программа "Комплексные меры противодействия злоупотреблению наркотическими средствами и их незаконному обороту в Урупском муниципальном районе "</t>
  </si>
  <si>
    <t>Проведение общих мероприятий в рамках программы "Комплексные меры противодействия злоупотреблению наркотическими средствами и их незаконному обороту в Урупском муниципальном районе " (Закупка товаров, работ и услуг для обеспечения государственных (муниципальных) нужд)</t>
  </si>
  <si>
    <t>08 0 03 20690</t>
  </si>
  <si>
    <t>Муниципальная программа "Формирование законопослушного поведения участников дорожного движения в Урупском муниципальном районе "</t>
  </si>
  <si>
    <t>Основное мероприятие"Проведение  проверок  состояния автомобильных дорог, улично-дорожной сети, автобусных маршрутов и остановок общественного транспорта"</t>
  </si>
  <si>
    <t>10 0 05</t>
  </si>
  <si>
    <t>Расходы на проведение мероприятий по программе (Закупка товаров, работ и услуг для обеспечения государственных (муниципальных) нужд)</t>
  </si>
  <si>
    <t>10 0 05 20750</t>
  </si>
  <si>
    <t xml:space="preserve">Финансовое обеспечение выполнения функций органов местного самоуправления, оказания услуг и выполнения работ за счет межбюджетных трансфертов, переданных из бюджетов поселений на осуществление части переданных полномочий поселениями в соответствии с заключенными Соглашениями (Закупка товаров, работ и услуг для обеспечения государственных (муниципальных) нужд) </t>
  </si>
  <si>
    <t>Обеспечение деятельности местной администрации муниципального образования</t>
  </si>
  <si>
    <t>72</t>
  </si>
  <si>
    <t xml:space="preserve">99 </t>
  </si>
  <si>
    <t>Муниципальная программа "Комплексное развитие транспортной инфраструктуры на территории Урупского муниципального района "</t>
  </si>
  <si>
    <t>09 0 01</t>
  </si>
  <si>
    <t>09 0 01 80030</t>
  </si>
  <si>
    <t>09 0 01 66Д10</t>
  </si>
  <si>
    <t xml:space="preserve">Муниципальная  программа  "Развитие культуры Урупского муниципального района " </t>
  </si>
  <si>
    <t>Расходы на обеспечение деятельности (оказание услуг) муниципальных учреждений дополнительного образования   (Закупка товаров, работ и услуг для  обеспечения государственных( муниципальных) нужд)</t>
  </si>
  <si>
    <t>13 0 01</t>
  </si>
  <si>
    <t>Проведение мероприятий  в рамках Программы  (Закупка товаров, работ и услуг для обеспечения государственных (муниципальных) нужд)</t>
  </si>
  <si>
    <t>13 0 01 20642</t>
  </si>
  <si>
    <t>Культура и кинематография</t>
  </si>
  <si>
    <t>Муниципальная программа "Развитие  киновидеообслуживания населения Урупского муниципального района "</t>
  </si>
  <si>
    <t>Основное  мероприятие  "Организация  конопоказа, проведение мероприятий"</t>
  </si>
  <si>
    <t>12 0 01</t>
  </si>
  <si>
    <t>12 0 01 20551</t>
  </si>
  <si>
    <t>03 1 03 20480</t>
  </si>
  <si>
    <t>03 7</t>
  </si>
  <si>
    <t>Основное мероприятие "Обеспечение безопасности образовательных учреждений"</t>
  </si>
  <si>
    <t>03 7 01</t>
  </si>
  <si>
    <t>03 7 01 20470</t>
  </si>
  <si>
    <t>Обеспечение учебного процесса в муниципальных общеобразовательных учреждениях (Закупка товаров, работ и услуг для обеспечения государственных (муниципальных) нужд)</t>
  </si>
  <si>
    <t>Основное мероприятие "Вовлечение  детей и молодежи в работу по обеспечению безопасности дорожного движения"</t>
  </si>
  <si>
    <t>10 0 06</t>
  </si>
  <si>
    <t>10 0 06 20750</t>
  </si>
  <si>
    <t>Основное  мероприятие " Профилактика  детского дорожно-транспортного травматизма"</t>
  </si>
  <si>
    <t>10 0 08</t>
  </si>
  <si>
    <t>10 0 08 20750</t>
  </si>
  <si>
    <t>11 0 02</t>
  </si>
  <si>
    <t>11 0 02 20740</t>
  </si>
  <si>
    <t>03 3 01 20730</t>
  </si>
  <si>
    <t>08 0 03</t>
  </si>
  <si>
    <t>73 1 00 10191</t>
  </si>
  <si>
    <t>73 2 00 10191</t>
  </si>
  <si>
    <t>Муниципальная программа "Социальная поддержка населения Урупского муниципального района"</t>
  </si>
  <si>
    <t>01 1 01 74620</t>
  </si>
  <si>
    <t xml:space="preserve">Основное мероприятие  "Региональный проект "Финансовая поддержка семей при рождении детей"" </t>
  </si>
  <si>
    <t xml:space="preserve">01 1 Р1 </t>
  </si>
  <si>
    <t>01 1 Р1 55730</t>
  </si>
  <si>
    <t>01 1 P1 50840</t>
  </si>
  <si>
    <t>01 1 Р1 66230</t>
  </si>
  <si>
    <t xml:space="preserve">Единовременная денежная выплата в связи с рождением второго ребенка (Закупка товаров, работ и услуг для обеспечения государственных (муниципальных) нужд) </t>
  </si>
  <si>
    <t>01 1 Р1 66231</t>
  </si>
  <si>
    <t>Единовременная денежная выплата в связи с рождением второго ребенка (Социальное обеспечение и иные выплаты населению)</t>
  </si>
  <si>
    <t xml:space="preserve">Муниципальная программа "Социальная поддержка населения Урупского муниципального района" </t>
  </si>
  <si>
    <t xml:space="preserve">Подпрограмма "Обеспечение условий реализации районной муниципальной программы "Социальная поддержка населения Урупского муниципального района" </t>
  </si>
  <si>
    <t xml:space="preserve">Муниципальная программа  "Управление муниципальными финансами в Урупском муниципальном районе " </t>
  </si>
  <si>
    <t>Резервные фонды</t>
  </si>
  <si>
    <t>Резервные фонды местной администрации муниципального образования  (Иные бюджетные ассигнования)</t>
  </si>
  <si>
    <t>99 9 00 20050</t>
  </si>
  <si>
    <t>Приложение 2</t>
  </si>
  <si>
    <t xml:space="preserve">Финансовое обеспечение иных  непрограммных расходов </t>
  </si>
  <si>
    <t>99 8</t>
  </si>
  <si>
    <t>99</t>
  </si>
  <si>
    <t>04 3</t>
  </si>
  <si>
    <t>03 5 02 66140</t>
  </si>
  <si>
    <t xml:space="preserve"> Расходы на обеспечение деятельности (оказание услуг) муниципальных  учреждений культуры (Закупка товаров, работ и услуг для обеспечения  государственных (муниципальных) нужд)</t>
  </si>
  <si>
    <t>СРЕДСТВА МАССОВОЙ ИНФОРМАЦИИ</t>
  </si>
  <si>
    <t>Периодическая печать и издательства</t>
  </si>
  <si>
    <t>15</t>
  </si>
  <si>
    <t>Основное мероприятие «Обеспечение деятельности средств массовой информации Урупского муниципального района»</t>
  </si>
  <si>
    <t>Расходы на обеспечение деятельности  средств массовой информации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</si>
  <si>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средств массовой информации (Закупка товаров, работ и услуг для  обеспечения государственных (муниципальных) нужд)</t>
  </si>
  <si>
    <t>Другие вопросы в области массовой информации</t>
  </si>
  <si>
    <t>03 1 03 20470</t>
  </si>
  <si>
    <t>03 1 03 66110</t>
  </si>
  <si>
    <t>03 1 03 66140</t>
  </si>
  <si>
    <t xml:space="preserve">Ежемесячное денежное вознаграждение за класное руководство педагогическим работникам государственных и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</si>
  <si>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03 3 01 53030</t>
  </si>
  <si>
    <t>03 3 01 66010</t>
  </si>
  <si>
    <t>03 3 01 66140</t>
  </si>
  <si>
    <t xml:space="preserve">Организация  бесплатного горячего питания обучающихся, получающих начальное общее образование в государственных и муниципальных  образовательных организациях (Закупка товаров, работ и услуг для обеспечения государственных  муниципальных) нужд) </t>
  </si>
  <si>
    <t>03 6 01 L3040</t>
  </si>
  <si>
    <t>03 7 01 20500</t>
  </si>
  <si>
    <t>Муниципальная программа  "Энергосбережение и повышение  энергетической эффективности в Урупском муниципальном районе"</t>
  </si>
  <si>
    <t>03 3 01 66130</t>
  </si>
  <si>
    <t xml:space="preserve">Ежемесячная выплата на детей в возрасте от трех до семи лет включительно (Закупка товаров, работ и услуг для обеспечения государственных (муниципальных) нужд) </t>
  </si>
  <si>
    <t>01 1 01 R3020</t>
  </si>
  <si>
    <t xml:space="preserve">Ежемесячная выплата на детей в возрасте от трех до семи лет включительно (Социальное обеспечение и иные выплаты населению) </t>
  </si>
  <si>
    <t>Ежемесячная денежная выплата, в случае рождения третьего ребенка или последующих детей до достижения ребенком возраста трех лет (Закупка товаров, работ и услуг для обеспечения государственных (муниципальных) нужд</t>
  </si>
  <si>
    <t>(тыс.рублей)</t>
  </si>
  <si>
    <t xml:space="preserve">Гранты за достижение показателей деятельности органов исполнительной власти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</si>
  <si>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Судебная система</t>
  </si>
  <si>
    <t>99 8 00 51200</t>
  </si>
  <si>
    <t>Финансовое обеспечение иных расходов муниципального образования</t>
  </si>
  <si>
    <t>Муниципальная программа "Поддержка и развитие  малого и среднего предпринимательства в Урупском муниципальном районе"</t>
  </si>
  <si>
    <t>Основное мероприятие "Консультационная поддержка субъектов малого и среднего предпринимательста"</t>
  </si>
  <si>
    <t>Проведение общих мероприятий в рамках программы "Поддержка и развитие  малого и среднего предпринимательства в Урупском муниципальном районе " (Закупка товаров, работ и услуг для обеспечения государственных (муниципальных) нужд)</t>
  </si>
  <si>
    <t>07 0 03 20691</t>
  </si>
  <si>
    <t>Основное мероприятие "Профилактика  правонарушений, связанных с незаконным оборотом наркотиков"</t>
  </si>
  <si>
    <t>08 0 04</t>
  </si>
  <si>
    <t>08 0 04 20690</t>
  </si>
  <si>
    <t>Муниципальная программа "Профилактика терроризма и экстремизма в Урупском муниципальном районе "</t>
  </si>
  <si>
    <t>Проведение общих мероприятий в рамках программы "Профилактика терроризма и экстремизма в Урупском муниципальном районе " (Закупка товаров, работ и услуг для обеспечения государственных (муниципальных) нужд)</t>
  </si>
  <si>
    <t>Финансовое обеспечение целевых расходов муниципального образования</t>
  </si>
  <si>
    <t>Мероприятия, связанные с внесением изменений в Правила землепользования и застройки сельских поселений района (Закупка товаров, работ и услуг для обеспечения государственных (муниципальных) нужд)</t>
  </si>
  <si>
    <t>99 9 00 80130</t>
  </si>
  <si>
    <t>Реализация Закона Карачаево-Черкесской Республики от 17 декабря 2009 г. №86-РЗ "О наделении органов местного самоуправления муниципальных районов и городских округов Карачаево-Черкесской Республики отдельными государственными полномочиями по созданию комиссий по делам несовершеннолетних и защите их прав и организации деятельности таких комиссий"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</si>
  <si>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Управление культуры администрации Урупского муниципального района Карачаево-Черкесской Республики</t>
  </si>
  <si>
    <t xml:space="preserve">Муниципальная  программа "Развитие образования в Урупском муниципальном районе" </t>
  </si>
  <si>
    <t>Основное мероприятие  "Создание системы выявления, развития и поддержки талантливых детей в различных областях деятельности "</t>
  </si>
  <si>
    <t>Основное мероприятие "Мероприятия в сфере культуры по библиотечному, библиографическому и информационному обслуживанию населения, в том числе комплектование  фондов библиотек, проведение мероприятий, конкурсов, организация работы клубов"</t>
  </si>
  <si>
    <t xml:space="preserve">Основное мероприятие  "Организация и проведение культурно-массовых мероприятий,сохранение нематериального культурного наследия, поддержка и развитие  самодеятельного народного творчества" </t>
  </si>
  <si>
    <t>Муниципальная программа "Развитие и становление  Урупского районного казачьего общества Баталпашинского казачьего отдела Кубанского войскового казачьего общества"</t>
  </si>
  <si>
    <t>Основное  мероприятие  "Организация и проведение мероприятий, направленных на сохранение и развитие  самобытной  казачьей культуры, духовное возрождение, военно-патриотическое и физическое воспитание молодежи"</t>
  </si>
  <si>
    <t>Муниципальная программа "Комплексные меры  противодействия  злоупотреблению  наркотическими средствами и их незаконному обороту в Урупском муниципальном районе"</t>
  </si>
  <si>
    <t>Основное мероприятие "Совершенствование  нормативной правовой базы в области пофилактики правонарушений"</t>
  </si>
  <si>
    <t xml:space="preserve">08 0 01 </t>
  </si>
  <si>
    <t>08 0 01 20690</t>
  </si>
  <si>
    <t>Основное мероприятие "Мероприятия по профилактике среди несовершеннолетних и молодежи  в Урупском муниципальном районе"</t>
  </si>
  <si>
    <t>Муниципальная  программа "Развитие физической культуры и спорта в  Урупском муниципальном районе  "</t>
  </si>
  <si>
    <t>Основное мероприятияе "Организация и проведение  массовых физкультурно-оздоровительных и  и спортивных мероприятий"</t>
  </si>
  <si>
    <t>Муниципальная программа "Развитие средств массовой информации в Урупском муниципальном районе "</t>
  </si>
  <si>
    <t>05 0 01</t>
  </si>
  <si>
    <t>05 0 01 20645</t>
  </si>
  <si>
    <t>Управление образования администрации Урупского муниципального района Карачаево-Черкесской Республики</t>
  </si>
  <si>
    <t>Подпрограмма "Безопасность образовательных учреждений"</t>
  </si>
  <si>
    <r>
      <t xml:space="preserve">Расходы на обеспечение деятельности (оказание услуг) муниципальных общеобразовательных учреждений  (Закупка товаров, работ и услуг для обеспечения государственных ( муниципальных) нужд) </t>
    </r>
  </si>
  <si>
    <t xml:space="preserve">Расходы на обеспечение деятельности (оказание услуг) муниципальных общеобразовательных учреждений  (Закупка товаров, работ и услуг для обеспечения государственных( муниципальных) нужд) </t>
  </si>
  <si>
    <t>Основное мероприятие"Внедрение приборного учета  объема потребления энергетических ресурсов"</t>
  </si>
  <si>
    <t>Расходы на обеспечение деятельности (оказание услуг) муниципальных учреждений дополнительного образования  (Предоставление субсидий бюджетным, автономным учреждениям и иным некоммерческим  организациям)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</si>
  <si>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 (Предоставление субсидий бюджетным, автономным учреждениям и иным некоммерческим  организациям)</t>
  </si>
  <si>
    <t>Организация оздоровления, отдыха детей  в период летних каникул в лагерях с дневным пребыванием за счет средств республиканского бюджета Карачаево-Черкесской Республики (Закупка товаров, работ и услуг для  обеспечения государственных (муниципальных) нужд)</t>
  </si>
  <si>
    <t>03 3 01 66001</t>
  </si>
  <si>
    <t xml:space="preserve">Организация оздоровления, отдыха детей  в период летних каникул в лагерях с дневным пребыванием за счет средств местного бюджета (Закупка товаров, работ и услуг для обеспечения государственных (муниципальных) нужд) </t>
  </si>
  <si>
    <t>03 3 01 20510</t>
  </si>
  <si>
    <t>Подпрограмма "Финансовое обеспечение условий реализации муниципальной  программы "Развитие образования в Урупском муниципальном районе"</t>
  </si>
  <si>
    <t>Основное мероприятие "Мероприятие по профилактике  среди несовершеннолетних и молодежи в Урупском муниципальном районе"</t>
  </si>
  <si>
    <t xml:space="preserve">Основное мероприятие "  Реализация мер социальной поддержки отдельных категорий граждан по решению органов  местного самоуправления  Урупского муниципального района " </t>
  </si>
  <si>
    <t>01 1 02</t>
  </si>
  <si>
    <t>Дополнительное пенсионное обеспечение муниципальных служащих (Закупка товаров, работ и услуг для обеспечения государственных (муниципальных) нужд)</t>
  </si>
  <si>
    <t>01 1 02 20060</t>
  </si>
  <si>
    <t xml:space="preserve">Единовременная выплата при рождении третьего ребенка (Закупка товаров, работ и услуг для обеспечения государственных (муниципальных) нужд) </t>
  </si>
  <si>
    <t>01 1 01 66450</t>
  </si>
  <si>
    <t>Единовременная выплата при рождении третьего ребенка (Социальное обеспечение и иные выплаты населению)</t>
  </si>
  <si>
    <t>01 1 P1 5084F</t>
  </si>
  <si>
    <t>Оказание государственной социальной помощи на основании социального контракта отдельным категориям граждан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</si>
  <si>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R4040</t>
  </si>
  <si>
    <t>Оказание государственной социальной помощи на основании социального контракта отдельным категориям граждан (Закупка товаров, работ и услуг для обеспечения государственных (муниципальных) нужд)</t>
  </si>
  <si>
    <t>Оказание государственной социальной помощи на основании социального контракта отдельным категориям граждан (Социальное обеспечение и иные выплаты населению)</t>
  </si>
  <si>
    <t xml:space="preserve">Муниципальная программа  "Управление муниципальными финансами  Урупского муниципального района " </t>
  </si>
  <si>
    <t>99 8 00 55490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</si>
  <si>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</si>
  <si>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Основное мероприятие "Профилактика идеологии терроризма и экстремизма в Урупском муниципальном районе"</t>
  </si>
  <si>
    <t>14 0 01</t>
  </si>
  <si>
    <t>14 0 01 20700</t>
  </si>
  <si>
    <t>72 2 00 10191</t>
  </si>
  <si>
    <t>Гражданская оборона</t>
  </si>
  <si>
    <t>Финансовое обеспечение иных непрограммных расходов</t>
  </si>
  <si>
    <t>99 9</t>
  </si>
  <si>
    <t>Проведение неотложных аварийно-восстановительных работ, мероприятий по предупреждению и ликвидации последствий чрезвычайных ситуаций (Закупка товаров, работ и услуг для обеспечения государственных (муниципальных) нужд)</t>
  </si>
  <si>
    <t xml:space="preserve">99 9 00 80120 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</si>
  <si>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</si>
  <si>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"Предупреждение и ликвидация последствий чрезвычайных ситуаций, реализация мер пожарной безопасности"</t>
  </si>
  <si>
    <t>Основное мероприятие "Обеспечение безопасности населения от чрезвычайных ситуаций природного и техногенного характера"</t>
  </si>
  <si>
    <t>15 0 02</t>
  </si>
  <si>
    <t>15 0 02 80120</t>
  </si>
  <si>
    <t xml:space="preserve">Мероприятия в сфере  дорожной деятельности в отношении автомобильных дорог общего пользования местного значения в границах  муниципального района (Закупка товаров, работ и услуг для обеспечения государственных (муниципальных) нужд) </t>
  </si>
  <si>
    <t>Основное  мероприятие "Повышение безопасности дорожного движения на территории муниципального района"</t>
  </si>
  <si>
    <t>09 0 03</t>
  </si>
  <si>
    <t>09 0 03 80030</t>
  </si>
  <si>
    <t>Коммунальное хозяйство</t>
  </si>
  <si>
    <t>Муниципальная целевая программа "Комплексное развитие сельских территорий Урупского муниципального района"</t>
  </si>
  <si>
    <t>16</t>
  </si>
  <si>
    <t>Подпрограмма "Создание и развитие инфраструктуры на сельских территориях"</t>
  </si>
  <si>
    <t>16 2</t>
  </si>
  <si>
    <t>Основное мероприятие "Развитие инженерной инфраструктуры на сельских территориях"</t>
  </si>
  <si>
    <t>16 2 02</t>
  </si>
  <si>
    <t>Обеспечение комплексного развития сельских территорий (Капитальные вложения в объекты государственной (муниципальной) собственности)</t>
  </si>
  <si>
    <t>16 2 02 L5760</t>
  </si>
  <si>
    <t>400</t>
  </si>
  <si>
    <t>ОХРАНА ОКРУЖАЮЩЕЙ СРЕДЫ</t>
  </si>
  <si>
    <t>Охрана объектов растительного и животного мира и среды их обитания</t>
  </si>
  <si>
    <t>Расходы на проведение мероприятий по предупреждению и минимизации негативного воздействия на окружающую среду (Закупка товаров, работ и услуг для обеспечения государственных (муниципальных) нужд)</t>
  </si>
  <si>
    <t>99 9 00 80080</t>
  </si>
  <si>
    <t xml:space="preserve">99 8 00 </t>
  </si>
  <si>
    <t>Расходы за счет резервного фонда Правительства Карачаево-Черкесской Республики (Социальное обеспечение и иные выплаты населению)</t>
  </si>
  <si>
    <t>99 8 00 09P00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</si>
  <si>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 (Социальное обеспечение и иные выплаты населению  )</t>
  </si>
  <si>
    <t>Расходы за счет дотации на поддержку мер по обеспечению сбалансированности бюджетов (в рамках распоряжения Правительства РФ от 08.12.2021 №3489-р)(Расходы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</si>
  <si>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03 5 02 50020</t>
  </si>
  <si>
    <t>Дополнительное финансовое обеспечение деятельности (оказание услуг) муниципальных учреждений дополнительного образования  за счет добровольных пожертвований от юридических и физических лиц (Закупка товаров, работ и услуг для  обеспечения государственных( муниципальных) нужд)</t>
  </si>
  <si>
    <t>Государственная поддержка отрасли культуры</t>
  </si>
  <si>
    <t>04 1 01 L5190</t>
  </si>
  <si>
    <t>Основное мероприятие "Укрепление и развитие материально-технической базы учреждений культуры для культурно-досугового отдыха населения"</t>
  </si>
  <si>
    <t>04 3 01</t>
  </si>
  <si>
    <t>Расходы на укрепление и развитие  материально-технической базы учреждений культуры (Закупка товаров, работ и услуг для обеспечения государственных (муниципальных) нужд)</t>
  </si>
  <si>
    <t>04 3 01 20630</t>
  </si>
  <si>
    <t>04 4 01 20640</t>
  </si>
  <si>
    <t>04 4 01 20641</t>
  </si>
  <si>
    <t>04 4 01 50020</t>
  </si>
  <si>
    <t>Финансовое обеспечение деятельности (оказание услуг) муниципальных учреждений в сфере киновидеообслуживания населения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</si>
  <si>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деятельности (оказание услуг) муниципальных учреждений в сфере киновидеообслуживания населения (Закупка товаров, работ и услуг для обеспечения государственных (муниципальных) нужд)</t>
  </si>
  <si>
    <t>04 4 01 20643</t>
  </si>
  <si>
    <t>Основное мероприятие "Повышение качества дошкольного образования, развитие материально-технической базы муниципальных  образовательных учреждений, реализующих общеобразовательную программу дошкольного образования"</t>
  </si>
  <si>
    <t>Расходы на обеспечение деятельности (оказание услуг) муниципальных дошкольных образовательных учреждений (Социальное обеспечение и иные выплаты населению)</t>
  </si>
  <si>
    <t xml:space="preserve">Расходы на обеспечение деятельности (оказание услуг) муниципальных дошкольных образовательных учреждений за счет целевых средств (пожертвований) (Закупка товаров, работ и услуг для обеспечения государственных( муниципальных) нужд) </t>
  </si>
  <si>
    <t>Основное мероприятие "Внедрение приборного учета  объема топребления энергетических ресурсов"</t>
  </si>
  <si>
    <t>Проведение мероприятий  в рамках Программы (Закупка товаров, работ и услуг для  обеспечения государственных (муниципальных) нужд)</t>
  </si>
  <si>
    <t>Основное мероприятие "Приобретение энергосберегающих технологий и энергоэффективного оборудования"</t>
  </si>
  <si>
    <t>11 0 03</t>
  </si>
  <si>
    <t>11 0 03 20740</t>
  </si>
  <si>
    <t>Расходы на обеспечение деятельности (оказание услуг) муниципальных общеобразовательных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</si>
  <si>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учебного процесса в муниципальных общеобразовательных учреждениях (Социальное обеспечение и иные выплаты населению)</t>
  </si>
  <si>
    <t>Расходы за счет дотации на поддержку мер по обеспечению сбалансированности бюджетов (в рамках распоряжения Правительства РФ от 08.12.2021 №3489-р) (Предоставление субсидий бюджетным, автономным учреждениям и иным некоммерческим  организациям)</t>
  </si>
  <si>
    <t>03 3  01 50020</t>
  </si>
  <si>
    <t>Основное мероприятие "Развитие дополнительного образования детей"</t>
  </si>
  <si>
    <t>03 3 02</t>
  </si>
  <si>
    <t>Расходы на 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 организациям)</t>
  </si>
  <si>
    <t>03 3 02 20760</t>
  </si>
  <si>
    <t>Расходы на обеспечение функционирования модели персонифицированного финансирования дополнительного образования детей (Иные бюджетные ассигнования)</t>
  </si>
  <si>
    <t>Расходы на обеспечение деятельности (оказание услуг) централизованной бухгалтерии управления образования  (Социальное обеспечение и иные выплаты населению)</t>
  </si>
  <si>
    <t>03 1 03 66100</t>
  </si>
  <si>
    <t>Проведение мероприятий  в рамках программы   (Предоставление субсидий бюджетным, автономным учреждениям и иным некоммерческим  организациям)</t>
  </si>
  <si>
    <t>Финансовое обеспечение выполнения функций органов местного самоуправления, оказания услуг и выполнения работ за счет межбюджетных трансфертов, переданных из бюджетов поселений на осуществление части переданных полномочий поселениями в соответствии с заключенными Соглашениями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</si>
  <si>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компенсации отдельным категориям граждан по оплате взноса на капитальный ремонт общего имущества в многоквартирном доме(Закупка товаров, работ и услуг для обеспечения государственных (муниципальных) нужд)</t>
  </si>
  <si>
    <t>Предоставление компенсации отдельным категориям граждан по оплате взноса на капитальный ремонт общего имущества в многоквартирном доме(Социальное обеспечение и иные выплаты населению)</t>
  </si>
  <si>
    <t xml:space="preserve">Дополнительные социальные гарантии лицам призванным на военную службу по мобилизации (Социальное обеспечение и иные выплаты населению) </t>
  </si>
  <si>
    <t>99 8 00 46658</t>
  </si>
  <si>
    <t>Дополнительные социальные гарантии лицам призванным на военную службу по мобилизации (Закупка товаров, работ и услуг для обеспечения государственных (муниципальных) нужд)</t>
  </si>
  <si>
    <t>Ежемесячная денежная выплата, в случае рождения третьего ребенка или последующих детей до достижения ребенком возраста трех лет за счет Резервного фонда Правительства Российской Федерации (Социальное обеспечение и иные выплаты населению)</t>
  </si>
  <si>
    <t>01 1 01 R404F</t>
  </si>
  <si>
    <t>Оказание государственной социальной помощи на основании социального контракта отдельным категориям граждан за счет Резервного фонда Правительства Российской Федерации (Социальное обеспечение и иные выплаты населению)</t>
  </si>
  <si>
    <t>01 2 01</t>
  </si>
  <si>
    <t>01 2 01 10190</t>
  </si>
  <si>
    <t>Мероприятия в сфере  дорожной деятельности в отношении автомобильных дорог местного значения в границах сельских поселений (Межбюджетные трансферты)</t>
  </si>
  <si>
    <t>09 0 01 80040</t>
  </si>
  <si>
    <t>Капитальный ремонт и ремонт автомобильных дорог общего пользования населенных пунктов (Межбюджетные трансферты)</t>
  </si>
  <si>
    <t xml:space="preserve">за 2022 год </t>
  </si>
  <si>
    <t>Кассовое исполнение     за 2022 год</t>
  </si>
  <si>
    <t xml:space="preserve">ВСЕГО </t>
  </si>
  <si>
    <t xml:space="preserve">от 21.06.2023 № 12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</si>
</sst>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_р_._-;\-* #,##0.0_р_._-;_-* &quot;-&quot;??_р_._-;_-@_-"/>
    <numFmt numFmtId="188" formatCode="0.00000"/>
    <numFmt numFmtId="189" formatCode="#,##0.000"/>
    <numFmt numFmtId="190" formatCode="#,##0.00000"/>
    <numFmt numFmtId="191" formatCode="0.0000"/>
    <numFmt numFmtId="192" formatCode="0.000000"/>
    <numFmt numFmtId="193" formatCode="#,##0.0000"/>
  </numFmts>
  <fonts count="60">
    <font>
      <sz val="10"/>
      <name val="Arial Cyr"/>
      <family val="0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10"/>
      <name val="Arial Cyr"/>
      <family val="0"/>
    </font>
    <font>
      <i/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2"/>
      <name val="Arial CYR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56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180" fontId="15" fillId="33" borderId="0" xfId="0" applyNumberFormat="1" applyFont="1" applyFill="1" applyAlignment="1">
      <alignment horizontal="right"/>
    </xf>
    <xf numFmtId="180" fontId="7" fillId="33" borderId="0" xfId="0" applyNumberFormat="1" applyFont="1" applyFill="1" applyAlignment="1">
      <alignment horizontal="right"/>
    </xf>
    <xf numFmtId="180" fontId="9" fillId="0" borderId="0" xfId="0" applyNumberFormat="1" applyFont="1" applyFill="1" applyBorder="1" applyAlignment="1">
      <alignment horizontal="center"/>
    </xf>
    <xf numFmtId="180" fontId="7" fillId="33" borderId="0" xfId="0" applyNumberFormat="1" applyFont="1" applyFill="1" applyBorder="1" applyAlignment="1">
      <alignment horizontal="right"/>
    </xf>
    <xf numFmtId="180" fontId="9" fillId="33" borderId="10" xfId="0" applyNumberFormat="1" applyFont="1" applyFill="1" applyBorder="1" applyAlignment="1">
      <alignment horizontal="center" vertical="center"/>
    </xf>
    <xf numFmtId="180" fontId="11" fillId="33" borderId="10" xfId="0" applyNumberFormat="1" applyFont="1" applyFill="1" applyBorder="1" applyAlignment="1">
      <alignment horizontal="center" vertical="center"/>
    </xf>
    <xf numFmtId="180" fontId="7" fillId="33" borderId="10" xfId="0" applyNumberFormat="1" applyFont="1" applyFill="1" applyBorder="1" applyAlignment="1">
      <alignment horizontal="center" vertical="center"/>
    </xf>
    <xf numFmtId="180" fontId="6" fillId="33" borderId="10" xfId="0" applyNumberFormat="1" applyFont="1" applyFill="1" applyBorder="1" applyAlignment="1">
      <alignment horizontal="center" vertical="center"/>
    </xf>
    <xf numFmtId="180" fontId="9" fillId="33" borderId="10" xfId="0" applyNumberFormat="1" applyFont="1" applyFill="1" applyBorder="1" applyAlignment="1">
      <alignment horizontal="center" vertical="center" wrapText="1"/>
    </xf>
    <xf numFmtId="180" fontId="7" fillId="33" borderId="11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1" fontId="13" fillId="0" borderId="14" xfId="0" applyNumberFormat="1" applyFont="1" applyFill="1" applyBorder="1" applyAlignment="1">
      <alignment horizontal="center" vertical="center" wrapText="1"/>
    </xf>
    <xf numFmtId="1" fontId="13" fillId="0" borderId="15" xfId="0" applyNumberFormat="1" applyFont="1" applyFill="1" applyBorder="1" applyAlignment="1">
      <alignment horizontal="center" vertical="center" wrapText="1"/>
    </xf>
    <xf numFmtId="1" fontId="13" fillId="0" borderId="16" xfId="0" applyNumberFormat="1" applyFont="1" applyFill="1" applyBorder="1" applyAlignment="1">
      <alignment horizontal="center" vertical="center" wrapText="1"/>
    </xf>
    <xf numFmtId="1" fontId="9" fillId="33" borderId="13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180" fontId="9" fillId="33" borderId="12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9" fillId="33" borderId="20" xfId="0" applyNumberFormat="1" applyFont="1" applyFill="1" applyBorder="1" applyAlignment="1">
      <alignment horizontal="center" vertical="center"/>
    </xf>
    <xf numFmtId="49" fontId="9" fillId="33" borderId="21" xfId="0" applyNumberFormat="1" applyFont="1" applyFill="1" applyBorder="1" applyAlignment="1">
      <alignment horizontal="center" vertical="center"/>
    </xf>
    <xf numFmtId="49" fontId="9" fillId="33" borderId="21" xfId="0" applyNumberFormat="1" applyFont="1" applyFill="1" applyBorder="1" applyAlignment="1">
      <alignment horizontal="left" vertical="center"/>
    </xf>
    <xf numFmtId="49" fontId="9" fillId="33" borderId="22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 wrapText="1"/>
    </xf>
    <xf numFmtId="49" fontId="11" fillId="33" borderId="20" xfId="0" applyNumberFormat="1" applyFont="1" applyFill="1" applyBorder="1" applyAlignment="1">
      <alignment horizontal="center" vertical="center"/>
    </xf>
    <xf numFmtId="49" fontId="11" fillId="33" borderId="21" xfId="0" applyNumberFormat="1" applyFont="1" applyFill="1" applyBorder="1" applyAlignment="1">
      <alignment horizontal="center" vertical="center"/>
    </xf>
    <xf numFmtId="49" fontId="11" fillId="33" borderId="21" xfId="0" applyNumberFormat="1" applyFont="1" applyFill="1" applyBorder="1" applyAlignment="1">
      <alignment horizontal="left" vertical="center"/>
    </xf>
    <xf numFmtId="49" fontId="11" fillId="33" borderId="22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49" fontId="7" fillId="33" borderId="20" xfId="0" applyNumberFormat="1" applyFont="1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left" vertical="center"/>
    </xf>
    <xf numFmtId="49" fontId="7" fillId="33" borderId="22" xfId="0" applyNumberFormat="1" applyFont="1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left" vertical="center"/>
    </xf>
    <xf numFmtId="49" fontId="6" fillId="33" borderId="22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49" fontId="6" fillId="33" borderId="20" xfId="0" applyNumberFormat="1" applyFont="1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49" fontId="57" fillId="33" borderId="21" xfId="0" applyNumberFormat="1" applyFont="1" applyFill="1" applyBorder="1" applyAlignment="1">
      <alignment horizontal="left" vertical="center"/>
    </xf>
    <xf numFmtId="0" fontId="16" fillId="0" borderId="0" xfId="0" applyFont="1" applyAlignment="1">
      <alignment/>
    </xf>
    <xf numFmtId="49" fontId="7" fillId="33" borderId="20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wrapText="1"/>
    </xf>
    <xf numFmtId="49" fontId="9" fillId="33" borderId="20" xfId="0" applyNumberFormat="1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wrapText="1"/>
    </xf>
    <xf numFmtId="49" fontId="11" fillId="33" borderId="20" xfId="0" applyNumberFormat="1" applyFont="1" applyFill="1" applyBorder="1" applyAlignment="1">
      <alignment horizontal="center" vertical="center" wrapText="1"/>
    </xf>
    <xf numFmtId="49" fontId="6" fillId="33" borderId="20" xfId="0" applyNumberFormat="1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 vertical="center" wrapText="1"/>
    </xf>
    <xf numFmtId="49" fontId="7" fillId="33" borderId="21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49" fontId="9" fillId="33" borderId="21" xfId="0" applyNumberFormat="1" applyFont="1" applyFill="1" applyBorder="1" applyAlignment="1">
      <alignment horizontal="center" vertical="center" wrapText="1"/>
    </xf>
    <xf numFmtId="49" fontId="9" fillId="33" borderId="21" xfId="0" applyNumberFormat="1" applyFont="1" applyFill="1" applyBorder="1" applyAlignment="1">
      <alignment horizontal="left" vertical="center" wrapText="1"/>
    </xf>
    <xf numFmtId="49" fontId="9" fillId="33" borderId="22" xfId="0" applyNumberFormat="1" applyFont="1" applyFill="1" applyBorder="1" applyAlignment="1">
      <alignment horizontal="center" vertical="center" wrapText="1"/>
    </xf>
    <xf numFmtId="49" fontId="11" fillId="33" borderId="21" xfId="0" applyNumberFormat="1" applyFont="1" applyFill="1" applyBorder="1" applyAlignment="1">
      <alignment horizontal="center" vertical="center" wrapText="1"/>
    </xf>
    <xf numFmtId="49" fontId="6" fillId="33" borderId="21" xfId="0" applyNumberFormat="1" applyFont="1" applyFill="1" applyBorder="1" applyAlignment="1">
      <alignment horizontal="left" vertical="center" wrapText="1"/>
    </xf>
    <xf numFmtId="49" fontId="6" fillId="33" borderId="22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49" fontId="6" fillId="33" borderId="21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49" fontId="7" fillId="33" borderId="21" xfId="0" applyNumberFormat="1" applyFont="1" applyFill="1" applyBorder="1" applyAlignment="1">
      <alignment horizontal="left" vertical="center" wrapText="1"/>
    </xf>
    <xf numFmtId="49" fontId="7" fillId="33" borderId="22" xfId="0" applyNumberFormat="1" applyFont="1" applyFill="1" applyBorder="1" applyAlignment="1">
      <alignment horizontal="center" vertical="center" wrapText="1"/>
    </xf>
    <xf numFmtId="49" fontId="11" fillId="33" borderId="22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/>
    </xf>
    <xf numFmtId="0" fontId="58" fillId="33" borderId="10" xfId="0" applyFont="1" applyFill="1" applyBorder="1" applyAlignment="1">
      <alignment horizontal="left" vertical="center" wrapText="1"/>
    </xf>
    <xf numFmtId="0" fontId="59" fillId="33" borderId="10" xfId="0" applyFont="1" applyFill="1" applyBorder="1" applyAlignment="1">
      <alignment horizontal="left" vertical="center" wrapText="1"/>
    </xf>
    <xf numFmtId="180" fontId="7" fillId="33" borderId="23" xfId="0" applyNumberFormat="1" applyFont="1" applyFill="1" applyBorder="1" applyAlignment="1">
      <alignment horizontal="center" vertical="center"/>
    </xf>
    <xf numFmtId="49" fontId="11" fillId="33" borderId="21" xfId="0" applyNumberFormat="1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vertical="center" wrapText="1"/>
    </xf>
    <xf numFmtId="0" fontId="7" fillId="33" borderId="22" xfId="0" applyFont="1" applyFill="1" applyBorder="1" applyAlignment="1">
      <alignment horizontal="center" vertical="center" wrapText="1"/>
    </xf>
    <xf numFmtId="49" fontId="58" fillId="33" borderId="21" xfId="0" applyNumberFormat="1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vertical="center" wrapText="1"/>
    </xf>
    <xf numFmtId="49" fontId="7" fillId="33" borderId="24" xfId="0" applyNumberFormat="1" applyFont="1" applyFill="1" applyBorder="1" applyAlignment="1">
      <alignment horizontal="center" vertical="center"/>
    </xf>
    <xf numFmtId="49" fontId="7" fillId="33" borderId="25" xfId="0" applyNumberFormat="1" applyFont="1" applyFill="1" applyBorder="1" applyAlignment="1">
      <alignment horizontal="center" vertical="center"/>
    </xf>
    <xf numFmtId="49" fontId="7" fillId="33" borderId="25" xfId="0" applyNumberFormat="1" applyFont="1" applyFill="1" applyBorder="1" applyAlignment="1">
      <alignment horizontal="left" vertical="center"/>
    </xf>
    <xf numFmtId="49" fontId="7" fillId="33" borderId="26" xfId="0" applyNumberFormat="1" applyFont="1" applyFill="1" applyBorder="1" applyAlignment="1">
      <alignment horizontal="center" vertical="center"/>
    </xf>
    <xf numFmtId="180" fontId="6" fillId="33" borderId="21" xfId="0" applyNumberFormat="1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left" vertical="center" wrapText="1"/>
    </xf>
    <xf numFmtId="186" fontId="9" fillId="33" borderId="30" xfId="0" applyNumberFormat="1" applyFont="1" applyFill="1" applyBorder="1" applyAlignment="1">
      <alignment horizontal="center" vertical="center" wrapText="1"/>
    </xf>
    <xf numFmtId="180" fontId="9" fillId="33" borderId="27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188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188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188" fontId="7" fillId="0" borderId="0" xfId="0" applyNumberFormat="1" applyFont="1" applyFill="1" applyAlignment="1">
      <alignment horizontal="left" wrapText="1"/>
    </xf>
    <xf numFmtId="0" fontId="10" fillId="0" borderId="0" xfId="0" applyFont="1" applyFill="1" applyAlignment="1">
      <alignment horizontal="center"/>
    </xf>
    <xf numFmtId="188" fontId="10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4"/>
  <sheetViews>
    <sheetView tabSelected="1" view="pageBreakPreview" zoomScaleSheetLayoutView="100" zoomScalePageLayoutView="0" workbookViewId="0" topLeftCell="A1">
      <selection activeCell="F12" sqref="F12"/>
    </sheetView>
  </sheetViews>
  <sheetFormatPr defaultColWidth="9.00390625" defaultRowHeight="12.75"/>
  <cols>
    <col min="1" max="1" width="65.125" style="1" customWidth="1"/>
    <col min="2" max="2" width="6.00390625" style="15" customWidth="1"/>
    <col min="3" max="3" width="4.75390625" style="15" customWidth="1"/>
    <col min="4" max="4" width="5.75390625" style="15" customWidth="1"/>
    <col min="5" max="5" width="14.625" style="17" customWidth="1"/>
    <col min="6" max="6" width="6.25390625" style="15" customWidth="1"/>
    <col min="7" max="7" width="16.375" style="18" customWidth="1"/>
  </cols>
  <sheetData>
    <row r="1" spans="2:7" ht="15.75">
      <c r="B1" s="9"/>
      <c r="C1" s="9"/>
      <c r="D1" s="9"/>
      <c r="E1" s="106" t="s">
        <v>317</v>
      </c>
      <c r="F1" s="106"/>
      <c r="G1" s="107"/>
    </row>
    <row r="2" spans="2:7" ht="15" customHeight="1">
      <c r="B2" s="9"/>
      <c r="C2" s="9"/>
      <c r="D2" s="14"/>
      <c r="E2" s="108" t="s">
        <v>230</v>
      </c>
      <c r="F2" s="108"/>
      <c r="G2" s="109"/>
    </row>
    <row r="3" spans="2:7" ht="16.5" customHeight="1">
      <c r="B3" s="9"/>
      <c r="C3" s="9"/>
      <c r="D3" s="14"/>
      <c r="E3" s="108" t="s">
        <v>197</v>
      </c>
      <c r="F3" s="108"/>
      <c r="G3" s="109"/>
    </row>
    <row r="4" spans="2:7" ht="15.75">
      <c r="B4" s="9"/>
      <c r="C4" s="9"/>
      <c r="E4" s="106" t="s">
        <v>498</v>
      </c>
      <c r="F4" s="106"/>
      <c r="G4" s="107"/>
    </row>
    <row r="5" spans="1:5" ht="15.75">
      <c r="A5" s="8"/>
      <c r="B5" s="8"/>
      <c r="C5" s="8"/>
      <c r="D5" s="8"/>
      <c r="E5" s="8"/>
    </row>
    <row r="6" spans="1:7" ht="15.75">
      <c r="A6" s="8"/>
      <c r="B6" s="8"/>
      <c r="C6" s="8"/>
      <c r="D6" s="8"/>
      <c r="E6" s="8"/>
      <c r="F6" s="8"/>
      <c r="G6" s="19"/>
    </row>
    <row r="7" spans="1:7" ht="18.75">
      <c r="A7" s="110" t="s">
        <v>196</v>
      </c>
      <c r="B7" s="110"/>
      <c r="C7" s="110"/>
      <c r="D7" s="110"/>
      <c r="E7" s="110"/>
      <c r="F7" s="110"/>
      <c r="G7" s="111"/>
    </row>
    <row r="8" spans="1:7" ht="18.75">
      <c r="A8" s="104" t="s">
        <v>197</v>
      </c>
      <c r="B8" s="104"/>
      <c r="C8" s="104"/>
      <c r="D8" s="104"/>
      <c r="E8" s="104"/>
      <c r="F8" s="104"/>
      <c r="G8" s="105"/>
    </row>
    <row r="9" spans="1:7" ht="18" customHeight="1">
      <c r="A9" s="104" t="s">
        <v>495</v>
      </c>
      <c r="B9" s="104"/>
      <c r="C9" s="104"/>
      <c r="D9" s="104"/>
      <c r="E9" s="104"/>
      <c r="F9" s="104"/>
      <c r="G9" s="105"/>
    </row>
    <row r="10" spans="1:7" ht="12" customHeight="1">
      <c r="A10" s="10"/>
      <c r="B10" s="16"/>
      <c r="C10" s="16"/>
      <c r="D10" s="16"/>
      <c r="E10" s="16"/>
      <c r="F10" s="16"/>
      <c r="G10" s="20"/>
    </row>
    <row r="11" spans="1:7" ht="16.5" thickBot="1">
      <c r="A11" s="6"/>
      <c r="B11" s="7"/>
      <c r="C11" s="7"/>
      <c r="D11" s="7"/>
      <c r="E11" s="11"/>
      <c r="F11" s="7"/>
      <c r="G11" s="21" t="s">
        <v>347</v>
      </c>
    </row>
    <row r="12" spans="1:7" ht="54.75" customHeight="1" thickBot="1">
      <c r="A12" s="28" t="s">
        <v>53</v>
      </c>
      <c r="B12" s="34" t="s">
        <v>21</v>
      </c>
      <c r="C12" s="35" t="s">
        <v>17</v>
      </c>
      <c r="D12" s="35" t="s">
        <v>18</v>
      </c>
      <c r="E12" s="35" t="s">
        <v>19</v>
      </c>
      <c r="F12" s="36" t="s">
        <v>20</v>
      </c>
      <c r="G12" s="37" t="s">
        <v>496</v>
      </c>
    </row>
    <row r="13" spans="1:7" ht="17.25" customHeight="1" thickBot="1">
      <c r="A13" s="29">
        <v>1</v>
      </c>
      <c r="B13" s="30">
        <v>2</v>
      </c>
      <c r="C13" s="31">
        <v>3</v>
      </c>
      <c r="D13" s="31">
        <v>4</v>
      </c>
      <c r="E13" s="31">
        <v>5</v>
      </c>
      <c r="F13" s="32">
        <v>6</v>
      </c>
      <c r="G13" s="33">
        <v>7</v>
      </c>
    </row>
    <row r="14" spans="1:7" ht="15.75" customHeight="1">
      <c r="A14" s="98" t="s">
        <v>497</v>
      </c>
      <c r="B14" s="99"/>
      <c r="C14" s="100"/>
      <c r="D14" s="100"/>
      <c r="E14" s="101"/>
      <c r="F14" s="102"/>
      <c r="G14" s="103">
        <f>G15+G127+G213+G311+G336+G401</f>
        <v>701205.15307</v>
      </c>
    </row>
    <row r="15" spans="1:7" ht="33" customHeight="1">
      <c r="A15" s="38" t="s">
        <v>44</v>
      </c>
      <c r="B15" s="39" t="s">
        <v>32</v>
      </c>
      <c r="C15" s="40"/>
      <c r="D15" s="40"/>
      <c r="E15" s="41"/>
      <c r="F15" s="42"/>
      <c r="G15" s="22">
        <f>G16+G65+G80+G101+G111+G116+G122</f>
        <v>65589.25307</v>
      </c>
    </row>
    <row r="16" spans="1:7" ht="15.75">
      <c r="A16" s="38" t="s">
        <v>59</v>
      </c>
      <c r="B16" s="39" t="s">
        <v>32</v>
      </c>
      <c r="C16" s="40" t="s">
        <v>23</v>
      </c>
      <c r="D16" s="40"/>
      <c r="E16" s="41"/>
      <c r="F16" s="42"/>
      <c r="G16" s="22">
        <f>G17+G35+G39+G30</f>
        <v>27686.15307</v>
      </c>
    </row>
    <row r="17" spans="1:7" s="4" customFormat="1" ht="53.25" customHeight="1">
      <c r="A17" s="43" t="s">
        <v>37</v>
      </c>
      <c r="B17" s="44" t="s">
        <v>32</v>
      </c>
      <c r="C17" s="45" t="s">
        <v>23</v>
      </c>
      <c r="D17" s="45" t="s">
        <v>24</v>
      </c>
      <c r="E17" s="46"/>
      <c r="F17" s="47"/>
      <c r="G17" s="23">
        <f>G18+G21+G26</f>
        <v>17439.35135</v>
      </c>
    </row>
    <row r="18" spans="1:7" ht="35.25" customHeight="1">
      <c r="A18" s="48" t="s">
        <v>75</v>
      </c>
      <c r="B18" s="49" t="s">
        <v>32</v>
      </c>
      <c r="C18" s="50" t="s">
        <v>23</v>
      </c>
      <c r="D18" s="50" t="s">
        <v>24</v>
      </c>
      <c r="E18" s="51" t="s">
        <v>69</v>
      </c>
      <c r="F18" s="52"/>
      <c r="G18" s="24">
        <f>G19</f>
        <v>1214.78135</v>
      </c>
    </row>
    <row r="19" spans="1:7" ht="14.25" customHeight="1">
      <c r="A19" s="48" t="s">
        <v>68</v>
      </c>
      <c r="B19" s="49" t="s">
        <v>70</v>
      </c>
      <c r="C19" s="50" t="s">
        <v>23</v>
      </c>
      <c r="D19" s="50" t="s">
        <v>24</v>
      </c>
      <c r="E19" s="51" t="s">
        <v>71</v>
      </c>
      <c r="F19" s="52"/>
      <c r="G19" s="24">
        <f>G20</f>
        <v>1214.78135</v>
      </c>
    </row>
    <row r="20" spans="1:7" ht="99" customHeight="1">
      <c r="A20" s="48" t="s">
        <v>78</v>
      </c>
      <c r="B20" s="49" t="s">
        <v>32</v>
      </c>
      <c r="C20" s="50" t="s">
        <v>23</v>
      </c>
      <c r="D20" s="50" t="s">
        <v>24</v>
      </c>
      <c r="E20" s="51" t="s">
        <v>65</v>
      </c>
      <c r="F20" s="52" t="s">
        <v>55</v>
      </c>
      <c r="G20" s="24">
        <f>975.3+89.726+177.68684-27.93149</f>
        <v>1214.78135</v>
      </c>
    </row>
    <row r="21" spans="1:7" ht="31.5" customHeight="1">
      <c r="A21" s="48" t="s">
        <v>76</v>
      </c>
      <c r="B21" s="49" t="s">
        <v>32</v>
      </c>
      <c r="C21" s="50" t="s">
        <v>23</v>
      </c>
      <c r="D21" s="50" t="s">
        <v>24</v>
      </c>
      <c r="E21" s="51" t="s">
        <v>72</v>
      </c>
      <c r="F21" s="52"/>
      <c r="G21" s="25">
        <f>G22</f>
        <v>15039.6</v>
      </c>
    </row>
    <row r="22" spans="1:7" ht="17.25" customHeight="1">
      <c r="A22" s="48" t="s">
        <v>68</v>
      </c>
      <c r="B22" s="49" t="s">
        <v>70</v>
      </c>
      <c r="C22" s="50" t="s">
        <v>23</v>
      </c>
      <c r="D22" s="50" t="s">
        <v>24</v>
      </c>
      <c r="E22" s="51" t="s">
        <v>73</v>
      </c>
      <c r="F22" s="52"/>
      <c r="G22" s="25">
        <f>G23+G24+G25</f>
        <v>15039.6</v>
      </c>
    </row>
    <row r="23" spans="1:7" ht="93.75" customHeight="1">
      <c r="A23" s="48" t="s">
        <v>80</v>
      </c>
      <c r="B23" s="49" t="s">
        <v>32</v>
      </c>
      <c r="C23" s="50" t="s">
        <v>23</v>
      </c>
      <c r="D23" s="50" t="s">
        <v>24</v>
      </c>
      <c r="E23" s="51" t="s">
        <v>66</v>
      </c>
      <c r="F23" s="52" t="s">
        <v>55</v>
      </c>
      <c r="G23" s="24">
        <v>9540.8</v>
      </c>
    </row>
    <row r="24" spans="1:7" ht="62.25" customHeight="1">
      <c r="A24" s="48" t="s">
        <v>81</v>
      </c>
      <c r="B24" s="49" t="s">
        <v>32</v>
      </c>
      <c r="C24" s="50" t="s">
        <v>23</v>
      </c>
      <c r="D24" s="50" t="s">
        <v>24</v>
      </c>
      <c r="E24" s="51" t="s">
        <v>66</v>
      </c>
      <c r="F24" s="52" t="s">
        <v>54</v>
      </c>
      <c r="G24" s="24">
        <v>5351.7</v>
      </c>
    </row>
    <row r="25" spans="1:7" ht="45" customHeight="1">
      <c r="A25" s="48" t="s">
        <v>168</v>
      </c>
      <c r="B25" s="49" t="s">
        <v>32</v>
      </c>
      <c r="C25" s="50" t="s">
        <v>23</v>
      </c>
      <c r="D25" s="50" t="s">
        <v>24</v>
      </c>
      <c r="E25" s="51" t="s">
        <v>66</v>
      </c>
      <c r="F25" s="52" t="s">
        <v>50</v>
      </c>
      <c r="G25" s="24">
        <v>147.1</v>
      </c>
    </row>
    <row r="26" spans="1:7" ht="16.5" customHeight="1">
      <c r="A26" s="48" t="s">
        <v>318</v>
      </c>
      <c r="B26" s="49" t="s">
        <v>32</v>
      </c>
      <c r="C26" s="50" t="s">
        <v>23</v>
      </c>
      <c r="D26" s="50" t="s">
        <v>24</v>
      </c>
      <c r="E26" s="51" t="s">
        <v>320</v>
      </c>
      <c r="F26" s="52"/>
      <c r="G26" s="24">
        <f>G27</f>
        <v>1184.97</v>
      </c>
    </row>
    <row r="27" spans="1:7" ht="15" customHeight="1">
      <c r="A27" s="48" t="s">
        <v>253</v>
      </c>
      <c r="B27" s="49" t="s">
        <v>70</v>
      </c>
      <c r="C27" s="50" t="s">
        <v>23</v>
      </c>
      <c r="D27" s="50" t="s">
        <v>24</v>
      </c>
      <c r="E27" s="51" t="s">
        <v>319</v>
      </c>
      <c r="F27" s="52"/>
      <c r="G27" s="24">
        <f>G28</f>
        <v>1184.97</v>
      </c>
    </row>
    <row r="28" spans="1:7" ht="18" customHeight="1">
      <c r="A28" s="48" t="s">
        <v>68</v>
      </c>
      <c r="B28" s="49" t="s">
        <v>32</v>
      </c>
      <c r="C28" s="50" t="s">
        <v>23</v>
      </c>
      <c r="D28" s="50" t="s">
        <v>24</v>
      </c>
      <c r="E28" s="51" t="s">
        <v>178</v>
      </c>
      <c r="F28" s="52"/>
      <c r="G28" s="24">
        <f>G29</f>
        <v>1184.97</v>
      </c>
    </row>
    <row r="29" spans="1:7" ht="84" customHeight="1">
      <c r="A29" s="48" t="s">
        <v>348</v>
      </c>
      <c r="B29" s="49" t="s">
        <v>32</v>
      </c>
      <c r="C29" s="50" t="s">
        <v>23</v>
      </c>
      <c r="D29" s="50" t="s">
        <v>24</v>
      </c>
      <c r="E29" s="51" t="s">
        <v>408</v>
      </c>
      <c r="F29" s="52" t="s">
        <v>55</v>
      </c>
      <c r="G29" s="24">
        <v>1184.97</v>
      </c>
    </row>
    <row r="30" spans="1:7" ht="18.75" customHeight="1">
      <c r="A30" s="38" t="s">
        <v>349</v>
      </c>
      <c r="B30" s="39" t="s">
        <v>32</v>
      </c>
      <c r="C30" s="40" t="s">
        <v>23</v>
      </c>
      <c r="D30" s="40" t="s">
        <v>31</v>
      </c>
      <c r="E30" s="41"/>
      <c r="F30" s="42"/>
      <c r="G30" s="22">
        <f>G31</f>
        <v>0</v>
      </c>
    </row>
    <row r="31" spans="1:7" ht="25.5" customHeight="1">
      <c r="A31" s="48" t="s">
        <v>318</v>
      </c>
      <c r="B31" s="49" t="s">
        <v>32</v>
      </c>
      <c r="C31" s="50" t="s">
        <v>23</v>
      </c>
      <c r="D31" s="50" t="s">
        <v>31</v>
      </c>
      <c r="E31" s="51" t="s">
        <v>268</v>
      </c>
      <c r="F31" s="52"/>
      <c r="G31" s="24">
        <f>G32</f>
        <v>0</v>
      </c>
    </row>
    <row r="32" spans="1:7" ht="21.75" customHeight="1">
      <c r="A32" s="48" t="s">
        <v>253</v>
      </c>
      <c r="B32" s="49" t="s">
        <v>32</v>
      </c>
      <c r="C32" s="50" t="s">
        <v>23</v>
      </c>
      <c r="D32" s="50" t="s">
        <v>31</v>
      </c>
      <c r="E32" s="51" t="s">
        <v>319</v>
      </c>
      <c r="F32" s="52"/>
      <c r="G32" s="24">
        <f>G33</f>
        <v>0</v>
      </c>
    </row>
    <row r="33" spans="1:7" ht="22.5" customHeight="1">
      <c r="A33" s="48" t="s">
        <v>68</v>
      </c>
      <c r="B33" s="49" t="s">
        <v>32</v>
      </c>
      <c r="C33" s="50" t="s">
        <v>23</v>
      </c>
      <c r="D33" s="50" t="s">
        <v>31</v>
      </c>
      <c r="E33" s="51" t="s">
        <v>178</v>
      </c>
      <c r="F33" s="52"/>
      <c r="G33" s="24">
        <f>G34</f>
        <v>0</v>
      </c>
    </row>
    <row r="34" spans="1:7" ht="77.25" customHeight="1">
      <c r="A34" s="48" t="s">
        <v>409</v>
      </c>
      <c r="B34" s="49" t="s">
        <v>32</v>
      </c>
      <c r="C34" s="50" t="s">
        <v>23</v>
      </c>
      <c r="D34" s="50" t="s">
        <v>31</v>
      </c>
      <c r="E34" s="51" t="s">
        <v>350</v>
      </c>
      <c r="F34" s="52">
        <v>200</v>
      </c>
      <c r="G34" s="24">
        <v>0</v>
      </c>
    </row>
    <row r="35" spans="1:7" s="4" customFormat="1" ht="19.5" customHeight="1">
      <c r="A35" s="43" t="s">
        <v>314</v>
      </c>
      <c r="B35" s="44" t="s">
        <v>32</v>
      </c>
      <c r="C35" s="45" t="s">
        <v>23</v>
      </c>
      <c r="D35" s="45" t="s">
        <v>39</v>
      </c>
      <c r="E35" s="46"/>
      <c r="F35" s="47"/>
      <c r="G35" s="23">
        <f>G38</f>
        <v>0</v>
      </c>
    </row>
    <row r="36" spans="1:7" s="2" customFormat="1" ht="30.75" customHeight="1">
      <c r="A36" s="48" t="s">
        <v>351</v>
      </c>
      <c r="B36" s="49" t="s">
        <v>32</v>
      </c>
      <c r="C36" s="50" t="s">
        <v>23</v>
      </c>
      <c r="D36" s="50" t="s">
        <v>39</v>
      </c>
      <c r="E36" s="51" t="s">
        <v>77</v>
      </c>
      <c r="F36" s="52"/>
      <c r="G36" s="25">
        <f>G37</f>
        <v>0</v>
      </c>
    </row>
    <row r="37" spans="1:7" s="2" customFormat="1" ht="18.75" customHeight="1">
      <c r="A37" s="48" t="s">
        <v>68</v>
      </c>
      <c r="B37" s="49" t="s">
        <v>32</v>
      </c>
      <c r="C37" s="50" t="s">
        <v>23</v>
      </c>
      <c r="D37" s="50" t="s">
        <v>39</v>
      </c>
      <c r="E37" s="51" t="s">
        <v>79</v>
      </c>
      <c r="F37" s="52"/>
      <c r="G37" s="25">
        <f>G38</f>
        <v>0</v>
      </c>
    </row>
    <row r="38" spans="1:7" ht="30.75" customHeight="1">
      <c r="A38" s="48" t="s">
        <v>315</v>
      </c>
      <c r="B38" s="49" t="s">
        <v>32</v>
      </c>
      <c r="C38" s="50" t="s">
        <v>23</v>
      </c>
      <c r="D38" s="50" t="s">
        <v>39</v>
      </c>
      <c r="E38" s="51" t="s">
        <v>316</v>
      </c>
      <c r="F38" s="52" t="s">
        <v>50</v>
      </c>
      <c r="G38" s="24">
        <v>0</v>
      </c>
    </row>
    <row r="39" spans="1:7" s="4" customFormat="1" ht="16.5" customHeight="1">
      <c r="A39" s="43" t="s">
        <v>12</v>
      </c>
      <c r="B39" s="44" t="s">
        <v>32</v>
      </c>
      <c r="C39" s="45" t="s">
        <v>23</v>
      </c>
      <c r="D39" s="45" t="s">
        <v>48</v>
      </c>
      <c r="E39" s="53"/>
      <c r="F39" s="54"/>
      <c r="G39" s="23">
        <f>G43+G52+G57+G60+G46+G40+G49</f>
        <v>10246.80172</v>
      </c>
    </row>
    <row r="40" spans="1:7" s="4" customFormat="1" ht="45.75" customHeight="1">
      <c r="A40" s="55" t="s">
        <v>352</v>
      </c>
      <c r="B40" s="56" t="s">
        <v>32</v>
      </c>
      <c r="C40" s="57" t="s">
        <v>23</v>
      </c>
      <c r="D40" s="57" t="s">
        <v>48</v>
      </c>
      <c r="E40" s="53" t="s">
        <v>30</v>
      </c>
      <c r="F40" s="54"/>
      <c r="G40" s="25">
        <f>G41</f>
        <v>5.7</v>
      </c>
    </row>
    <row r="41" spans="1:7" s="4" customFormat="1" ht="36.75" customHeight="1">
      <c r="A41" s="48" t="s">
        <v>353</v>
      </c>
      <c r="B41" s="49" t="s">
        <v>32</v>
      </c>
      <c r="C41" s="50" t="s">
        <v>23</v>
      </c>
      <c r="D41" s="50" t="s">
        <v>48</v>
      </c>
      <c r="E41" s="51" t="s">
        <v>256</v>
      </c>
      <c r="F41" s="52"/>
      <c r="G41" s="24">
        <f>G42</f>
        <v>5.7</v>
      </c>
    </row>
    <row r="42" spans="1:7" s="4" customFormat="1" ht="65.25" customHeight="1">
      <c r="A42" s="48" t="s">
        <v>354</v>
      </c>
      <c r="B42" s="49" t="s">
        <v>32</v>
      </c>
      <c r="C42" s="50" t="s">
        <v>23</v>
      </c>
      <c r="D42" s="50" t="s">
        <v>48</v>
      </c>
      <c r="E42" s="51" t="s">
        <v>355</v>
      </c>
      <c r="F42" s="52" t="s">
        <v>54</v>
      </c>
      <c r="G42" s="24">
        <v>5.7</v>
      </c>
    </row>
    <row r="43" spans="1:7" s="4" customFormat="1" ht="51.75" customHeight="1">
      <c r="A43" s="55" t="s">
        <v>257</v>
      </c>
      <c r="B43" s="56" t="s">
        <v>32</v>
      </c>
      <c r="C43" s="57" t="s">
        <v>23</v>
      </c>
      <c r="D43" s="57" t="s">
        <v>48</v>
      </c>
      <c r="E43" s="53" t="s">
        <v>29</v>
      </c>
      <c r="F43" s="54"/>
      <c r="G43" s="25">
        <f>G44</f>
        <v>0</v>
      </c>
    </row>
    <row r="44" spans="1:7" s="4" customFormat="1" ht="36" customHeight="1">
      <c r="A44" s="48" t="s">
        <v>356</v>
      </c>
      <c r="B44" s="49" t="s">
        <v>32</v>
      </c>
      <c r="C44" s="50" t="s">
        <v>23</v>
      </c>
      <c r="D44" s="50" t="s">
        <v>48</v>
      </c>
      <c r="E44" s="51" t="s">
        <v>357</v>
      </c>
      <c r="F44" s="52"/>
      <c r="G44" s="25">
        <f>G45</f>
        <v>0</v>
      </c>
    </row>
    <row r="45" spans="1:7" s="4" customFormat="1" ht="87.75" customHeight="1">
      <c r="A45" s="48" t="s">
        <v>258</v>
      </c>
      <c r="B45" s="49" t="s">
        <v>32</v>
      </c>
      <c r="C45" s="50" t="s">
        <v>23</v>
      </c>
      <c r="D45" s="50" t="s">
        <v>48</v>
      </c>
      <c r="E45" s="51" t="s">
        <v>358</v>
      </c>
      <c r="F45" s="52" t="s">
        <v>54</v>
      </c>
      <c r="G45" s="24">
        <v>0</v>
      </c>
    </row>
    <row r="46" spans="1:7" s="4" customFormat="1" ht="53.25" customHeight="1">
      <c r="A46" s="55" t="s">
        <v>260</v>
      </c>
      <c r="B46" s="56" t="s">
        <v>32</v>
      </c>
      <c r="C46" s="57" t="s">
        <v>23</v>
      </c>
      <c r="D46" s="57" t="s">
        <v>48</v>
      </c>
      <c r="E46" s="53" t="s">
        <v>25</v>
      </c>
      <c r="F46" s="54"/>
      <c r="G46" s="25">
        <f>G47</f>
        <v>0</v>
      </c>
    </row>
    <row r="47" spans="1:7" s="4" customFormat="1" ht="52.5" customHeight="1">
      <c r="A47" s="48" t="s">
        <v>261</v>
      </c>
      <c r="B47" s="49" t="s">
        <v>32</v>
      </c>
      <c r="C47" s="50" t="s">
        <v>23</v>
      </c>
      <c r="D47" s="50" t="s">
        <v>48</v>
      </c>
      <c r="E47" s="51" t="s">
        <v>262</v>
      </c>
      <c r="F47" s="52"/>
      <c r="G47" s="24">
        <f>G48</f>
        <v>0</v>
      </c>
    </row>
    <row r="48" spans="1:7" s="4" customFormat="1" ht="54" customHeight="1">
      <c r="A48" s="48" t="s">
        <v>263</v>
      </c>
      <c r="B48" s="49" t="s">
        <v>32</v>
      </c>
      <c r="C48" s="50" t="s">
        <v>23</v>
      </c>
      <c r="D48" s="50" t="s">
        <v>48</v>
      </c>
      <c r="E48" s="51" t="s">
        <v>264</v>
      </c>
      <c r="F48" s="52" t="s">
        <v>54</v>
      </c>
      <c r="G48" s="24">
        <v>0</v>
      </c>
    </row>
    <row r="49" spans="1:7" s="4" customFormat="1" ht="34.5" customHeight="1">
      <c r="A49" s="55" t="s">
        <v>359</v>
      </c>
      <c r="B49" s="56" t="s">
        <v>32</v>
      </c>
      <c r="C49" s="57" t="s">
        <v>23</v>
      </c>
      <c r="D49" s="57" t="s">
        <v>48</v>
      </c>
      <c r="E49" s="53" t="s">
        <v>36</v>
      </c>
      <c r="F49" s="54"/>
      <c r="G49" s="25">
        <f>G50</f>
        <v>10</v>
      </c>
    </row>
    <row r="50" spans="1:7" s="4" customFormat="1" ht="34.5" customHeight="1">
      <c r="A50" s="48" t="s">
        <v>410</v>
      </c>
      <c r="B50" s="49" t="s">
        <v>32</v>
      </c>
      <c r="C50" s="50" t="s">
        <v>23</v>
      </c>
      <c r="D50" s="50" t="s">
        <v>48</v>
      </c>
      <c r="E50" s="51" t="s">
        <v>411</v>
      </c>
      <c r="F50" s="52"/>
      <c r="G50" s="25">
        <f>G51</f>
        <v>10</v>
      </c>
    </row>
    <row r="51" spans="1:7" s="4" customFormat="1" ht="67.5" customHeight="1">
      <c r="A51" s="48" t="s">
        <v>360</v>
      </c>
      <c r="B51" s="49" t="s">
        <v>32</v>
      </c>
      <c r="C51" s="50" t="s">
        <v>23</v>
      </c>
      <c r="D51" s="50" t="s">
        <v>48</v>
      </c>
      <c r="E51" s="51" t="s">
        <v>412</v>
      </c>
      <c r="F51" s="52" t="s">
        <v>54</v>
      </c>
      <c r="G51" s="25">
        <f>0+10</f>
        <v>10</v>
      </c>
    </row>
    <row r="52" spans="1:7" ht="31.5">
      <c r="A52" s="48" t="s">
        <v>76</v>
      </c>
      <c r="B52" s="49" t="s">
        <v>32</v>
      </c>
      <c r="C52" s="50" t="s">
        <v>23</v>
      </c>
      <c r="D52" s="50" t="s">
        <v>48</v>
      </c>
      <c r="E52" s="51" t="s">
        <v>72</v>
      </c>
      <c r="F52" s="52"/>
      <c r="G52" s="25">
        <f>G53</f>
        <v>4434.3</v>
      </c>
    </row>
    <row r="53" spans="1:7" ht="15.75">
      <c r="A53" s="48" t="s">
        <v>68</v>
      </c>
      <c r="B53" s="49" t="s">
        <v>70</v>
      </c>
      <c r="C53" s="50" t="s">
        <v>23</v>
      </c>
      <c r="D53" s="50" t="s">
        <v>48</v>
      </c>
      <c r="E53" s="51" t="s">
        <v>73</v>
      </c>
      <c r="F53" s="52"/>
      <c r="G53" s="25">
        <f>G54+G55+G56</f>
        <v>4434.3</v>
      </c>
    </row>
    <row r="54" spans="1:7" ht="95.25" customHeight="1">
      <c r="A54" s="48" t="s">
        <v>80</v>
      </c>
      <c r="B54" s="49" t="s">
        <v>32</v>
      </c>
      <c r="C54" s="50" t="s">
        <v>23</v>
      </c>
      <c r="D54" s="50" t="s">
        <v>48</v>
      </c>
      <c r="E54" s="51" t="s">
        <v>66</v>
      </c>
      <c r="F54" s="52" t="s">
        <v>55</v>
      </c>
      <c r="G54" s="24">
        <v>4179</v>
      </c>
    </row>
    <row r="55" spans="1:7" ht="61.5" customHeight="1">
      <c r="A55" s="48" t="s">
        <v>81</v>
      </c>
      <c r="B55" s="49" t="s">
        <v>32</v>
      </c>
      <c r="C55" s="50" t="s">
        <v>23</v>
      </c>
      <c r="D55" s="50" t="s">
        <v>48</v>
      </c>
      <c r="E55" s="51" t="s">
        <v>66</v>
      </c>
      <c r="F55" s="52" t="s">
        <v>54</v>
      </c>
      <c r="G55" s="24">
        <v>250.8</v>
      </c>
    </row>
    <row r="56" spans="1:7" ht="114" customHeight="1">
      <c r="A56" s="48" t="s">
        <v>265</v>
      </c>
      <c r="B56" s="49" t="s">
        <v>32</v>
      </c>
      <c r="C56" s="50" t="s">
        <v>23</v>
      </c>
      <c r="D56" s="50" t="s">
        <v>48</v>
      </c>
      <c r="E56" s="51" t="s">
        <v>413</v>
      </c>
      <c r="F56" s="52" t="s">
        <v>54</v>
      </c>
      <c r="G56" s="24">
        <f>0+4+0.5</f>
        <v>4.5</v>
      </c>
    </row>
    <row r="57" spans="1:7" ht="32.25" customHeight="1">
      <c r="A57" s="48" t="s">
        <v>83</v>
      </c>
      <c r="B57" s="49" t="s">
        <v>32</v>
      </c>
      <c r="C57" s="50" t="s">
        <v>23</v>
      </c>
      <c r="D57" s="50" t="s">
        <v>48</v>
      </c>
      <c r="E57" s="51" t="s">
        <v>82</v>
      </c>
      <c r="F57" s="52"/>
      <c r="G57" s="25">
        <f>G58</f>
        <v>4526.00172</v>
      </c>
    </row>
    <row r="58" spans="1:7" ht="16.5" customHeight="1">
      <c r="A58" s="48" t="s">
        <v>68</v>
      </c>
      <c r="B58" s="49" t="s">
        <v>32</v>
      </c>
      <c r="C58" s="50" t="s">
        <v>23</v>
      </c>
      <c r="D58" s="50" t="s">
        <v>48</v>
      </c>
      <c r="E58" s="51" t="s">
        <v>84</v>
      </c>
      <c r="F58" s="52"/>
      <c r="G58" s="25">
        <f>G59</f>
        <v>4526.00172</v>
      </c>
    </row>
    <row r="59" spans="1:7" ht="93" customHeight="1">
      <c r="A59" s="48" t="s">
        <v>123</v>
      </c>
      <c r="B59" s="49" t="s">
        <v>32</v>
      </c>
      <c r="C59" s="50" t="s">
        <v>23</v>
      </c>
      <c r="D59" s="50" t="s">
        <v>48</v>
      </c>
      <c r="E59" s="51" t="s">
        <v>67</v>
      </c>
      <c r="F59" s="52" t="s">
        <v>51</v>
      </c>
      <c r="G59" s="24">
        <f>4369.8+156.20172</f>
        <v>4526.00172</v>
      </c>
    </row>
    <row r="60" spans="1:7" ht="29.25" customHeight="1">
      <c r="A60" s="48" t="s">
        <v>361</v>
      </c>
      <c r="B60" s="49" t="s">
        <v>32</v>
      </c>
      <c r="C60" s="50" t="s">
        <v>23</v>
      </c>
      <c r="D60" s="50" t="s">
        <v>48</v>
      </c>
      <c r="E60" s="51" t="s">
        <v>179</v>
      </c>
      <c r="F60" s="52"/>
      <c r="G60" s="25">
        <f>G61</f>
        <v>1270.8000000000002</v>
      </c>
    </row>
    <row r="61" spans="1:7" ht="15.75" customHeight="1">
      <c r="A61" s="48" t="s">
        <v>68</v>
      </c>
      <c r="B61" s="49" t="s">
        <v>32</v>
      </c>
      <c r="C61" s="50" t="s">
        <v>23</v>
      </c>
      <c r="D61" s="50" t="s">
        <v>48</v>
      </c>
      <c r="E61" s="51" t="s">
        <v>178</v>
      </c>
      <c r="F61" s="52"/>
      <c r="G61" s="25">
        <f>G62+G63+G64</f>
        <v>1270.8000000000002</v>
      </c>
    </row>
    <row r="62" spans="1:7" ht="151.5" customHeight="1">
      <c r="A62" s="48" t="s">
        <v>207</v>
      </c>
      <c r="B62" s="49" t="s">
        <v>32</v>
      </c>
      <c r="C62" s="50" t="s">
        <v>23</v>
      </c>
      <c r="D62" s="50" t="s">
        <v>48</v>
      </c>
      <c r="E62" s="51" t="s">
        <v>218</v>
      </c>
      <c r="F62" s="52" t="s">
        <v>55</v>
      </c>
      <c r="G62" s="24">
        <f>361.6+17</f>
        <v>378.6</v>
      </c>
    </row>
    <row r="63" spans="1:7" ht="170.25" customHeight="1">
      <c r="A63" s="48" t="s">
        <v>209</v>
      </c>
      <c r="B63" s="49" t="s">
        <v>32</v>
      </c>
      <c r="C63" s="50" t="s">
        <v>23</v>
      </c>
      <c r="D63" s="50" t="s">
        <v>48</v>
      </c>
      <c r="E63" s="51" t="s">
        <v>219</v>
      </c>
      <c r="F63" s="52" t="s">
        <v>55</v>
      </c>
      <c r="G63" s="24">
        <v>892.2</v>
      </c>
    </row>
    <row r="64" spans="1:7" ht="138" customHeight="1">
      <c r="A64" s="48" t="s">
        <v>208</v>
      </c>
      <c r="B64" s="49" t="s">
        <v>32</v>
      </c>
      <c r="C64" s="50" t="s">
        <v>23</v>
      </c>
      <c r="D64" s="50" t="s">
        <v>48</v>
      </c>
      <c r="E64" s="51" t="s">
        <v>219</v>
      </c>
      <c r="F64" s="52" t="s">
        <v>54</v>
      </c>
      <c r="G64" s="24">
        <v>0</v>
      </c>
    </row>
    <row r="65" spans="1:7" ht="31.5">
      <c r="A65" s="38" t="s">
        <v>61</v>
      </c>
      <c r="B65" s="39" t="s">
        <v>32</v>
      </c>
      <c r="C65" s="40" t="s">
        <v>26</v>
      </c>
      <c r="D65" s="40"/>
      <c r="E65" s="41"/>
      <c r="F65" s="42"/>
      <c r="G65" s="22">
        <f>G66+G72</f>
        <v>3025.3</v>
      </c>
    </row>
    <row r="66" spans="1:7" ht="18.75" customHeight="1">
      <c r="A66" s="43" t="s">
        <v>414</v>
      </c>
      <c r="B66" s="39" t="s">
        <v>32</v>
      </c>
      <c r="C66" s="40" t="s">
        <v>26</v>
      </c>
      <c r="D66" s="40" t="s">
        <v>22</v>
      </c>
      <c r="E66" s="58"/>
      <c r="F66" s="42"/>
      <c r="G66" s="23">
        <f>G67</f>
        <v>2685.8</v>
      </c>
    </row>
    <row r="67" spans="1:7" ht="37.5" customHeight="1">
      <c r="A67" s="48" t="s">
        <v>266</v>
      </c>
      <c r="B67" s="49" t="s">
        <v>32</v>
      </c>
      <c r="C67" s="50" t="s">
        <v>26</v>
      </c>
      <c r="D67" s="50" t="s">
        <v>22</v>
      </c>
      <c r="E67" s="51" t="s">
        <v>267</v>
      </c>
      <c r="F67" s="42"/>
      <c r="G67" s="23">
        <f>G68</f>
        <v>2685.8</v>
      </c>
    </row>
    <row r="68" spans="1:7" ht="31.5">
      <c r="A68" s="48" t="s">
        <v>76</v>
      </c>
      <c r="B68" s="49" t="s">
        <v>32</v>
      </c>
      <c r="C68" s="50" t="s">
        <v>26</v>
      </c>
      <c r="D68" s="50" t="s">
        <v>22</v>
      </c>
      <c r="E68" s="51" t="s">
        <v>72</v>
      </c>
      <c r="F68" s="42"/>
      <c r="G68" s="25">
        <f>G69</f>
        <v>2685.8</v>
      </c>
    </row>
    <row r="69" spans="1:7" ht="15.75">
      <c r="A69" s="48" t="s">
        <v>68</v>
      </c>
      <c r="B69" s="49" t="s">
        <v>70</v>
      </c>
      <c r="C69" s="50" t="s">
        <v>26</v>
      </c>
      <c r="D69" s="50" t="s">
        <v>22</v>
      </c>
      <c r="E69" s="51" t="s">
        <v>73</v>
      </c>
      <c r="F69" s="42"/>
      <c r="G69" s="25">
        <f>G70+G71</f>
        <v>2685.8</v>
      </c>
    </row>
    <row r="70" spans="1:7" ht="94.5" customHeight="1">
      <c r="A70" s="48" t="s">
        <v>80</v>
      </c>
      <c r="B70" s="49" t="s">
        <v>32</v>
      </c>
      <c r="C70" s="50" t="s">
        <v>26</v>
      </c>
      <c r="D70" s="50" t="s">
        <v>22</v>
      </c>
      <c r="E70" s="51" t="s">
        <v>66</v>
      </c>
      <c r="F70" s="52" t="s">
        <v>55</v>
      </c>
      <c r="G70" s="24">
        <v>2653.8</v>
      </c>
    </row>
    <row r="71" spans="1:7" ht="66.75" customHeight="1">
      <c r="A71" s="48" t="s">
        <v>81</v>
      </c>
      <c r="B71" s="49" t="s">
        <v>32</v>
      </c>
      <c r="C71" s="50" t="s">
        <v>26</v>
      </c>
      <c r="D71" s="50" t="s">
        <v>22</v>
      </c>
      <c r="E71" s="51" t="s">
        <v>66</v>
      </c>
      <c r="F71" s="52" t="s">
        <v>54</v>
      </c>
      <c r="G71" s="24">
        <f>32+239.7-239.7</f>
        <v>32</v>
      </c>
    </row>
    <row r="72" spans="1:7" s="59" customFormat="1" ht="36.75" customHeight="1">
      <c r="A72" s="43" t="s">
        <v>419</v>
      </c>
      <c r="B72" s="44" t="s">
        <v>32</v>
      </c>
      <c r="C72" s="45" t="s">
        <v>26</v>
      </c>
      <c r="D72" s="45" t="s">
        <v>25</v>
      </c>
      <c r="E72" s="46"/>
      <c r="F72" s="47"/>
      <c r="G72" s="23">
        <f>G73+G77</f>
        <v>339.5</v>
      </c>
    </row>
    <row r="73" spans="1:7" s="59" customFormat="1" ht="16.5" customHeight="1">
      <c r="A73" s="48" t="s">
        <v>415</v>
      </c>
      <c r="B73" s="49" t="s">
        <v>32</v>
      </c>
      <c r="C73" s="50" t="s">
        <v>26</v>
      </c>
      <c r="D73" s="50" t="s">
        <v>25</v>
      </c>
      <c r="E73" s="51" t="s">
        <v>268</v>
      </c>
      <c r="F73" s="52"/>
      <c r="G73" s="24">
        <f>G74</f>
        <v>243</v>
      </c>
    </row>
    <row r="74" spans="1:7" s="59" customFormat="1" ht="30.75" customHeight="1">
      <c r="A74" s="48" t="s">
        <v>351</v>
      </c>
      <c r="B74" s="49" t="s">
        <v>32</v>
      </c>
      <c r="C74" s="50" t="s">
        <v>26</v>
      </c>
      <c r="D74" s="50" t="s">
        <v>25</v>
      </c>
      <c r="E74" s="51" t="s">
        <v>416</v>
      </c>
      <c r="F74" s="52"/>
      <c r="G74" s="24">
        <f>G75</f>
        <v>243</v>
      </c>
    </row>
    <row r="75" spans="1:7" s="59" customFormat="1" ht="16.5" customHeight="1">
      <c r="A75" s="48" t="s">
        <v>68</v>
      </c>
      <c r="B75" s="49" t="s">
        <v>32</v>
      </c>
      <c r="C75" s="50" t="s">
        <v>26</v>
      </c>
      <c r="D75" s="50" t="s">
        <v>25</v>
      </c>
      <c r="E75" s="51" t="s">
        <v>79</v>
      </c>
      <c r="F75" s="52"/>
      <c r="G75" s="24">
        <f>G76</f>
        <v>243</v>
      </c>
    </row>
    <row r="76" spans="1:7" s="59" customFormat="1" ht="67.5" customHeight="1">
      <c r="A76" s="48" t="s">
        <v>417</v>
      </c>
      <c r="B76" s="49" t="s">
        <v>32</v>
      </c>
      <c r="C76" s="50" t="s">
        <v>26</v>
      </c>
      <c r="D76" s="50" t="s">
        <v>25</v>
      </c>
      <c r="E76" s="51" t="s">
        <v>418</v>
      </c>
      <c r="F76" s="52" t="s">
        <v>54</v>
      </c>
      <c r="G76" s="24">
        <v>243</v>
      </c>
    </row>
    <row r="77" spans="1:7" ht="48.75" customHeight="1">
      <c r="A77" s="48" t="s">
        <v>420</v>
      </c>
      <c r="B77" s="49" t="s">
        <v>32</v>
      </c>
      <c r="C77" s="50" t="s">
        <v>26</v>
      </c>
      <c r="D77" s="50" t="s">
        <v>25</v>
      </c>
      <c r="E77" s="51" t="s">
        <v>326</v>
      </c>
      <c r="F77" s="52"/>
      <c r="G77" s="24">
        <f>G78</f>
        <v>96.5</v>
      </c>
    </row>
    <row r="78" spans="1:7" ht="35.25" customHeight="1">
      <c r="A78" s="48" t="s">
        <v>421</v>
      </c>
      <c r="B78" s="49" t="s">
        <v>32</v>
      </c>
      <c r="C78" s="50" t="s">
        <v>26</v>
      </c>
      <c r="D78" s="50" t="s">
        <v>25</v>
      </c>
      <c r="E78" s="51" t="s">
        <v>422</v>
      </c>
      <c r="F78" s="52"/>
      <c r="G78" s="24">
        <f>G79</f>
        <v>96.5</v>
      </c>
    </row>
    <row r="79" spans="1:7" ht="62.25" customHeight="1">
      <c r="A79" s="48" t="s">
        <v>417</v>
      </c>
      <c r="B79" s="49" t="s">
        <v>32</v>
      </c>
      <c r="C79" s="50" t="s">
        <v>26</v>
      </c>
      <c r="D79" s="50" t="s">
        <v>25</v>
      </c>
      <c r="E79" s="51" t="s">
        <v>423</v>
      </c>
      <c r="F79" s="52" t="s">
        <v>54</v>
      </c>
      <c r="G79" s="24">
        <v>96.5</v>
      </c>
    </row>
    <row r="80" spans="1:7" ht="15.75" customHeight="1">
      <c r="A80" s="38" t="s">
        <v>3</v>
      </c>
      <c r="B80" s="39" t="s">
        <v>32</v>
      </c>
      <c r="C80" s="40" t="s">
        <v>24</v>
      </c>
      <c r="D80" s="40"/>
      <c r="E80" s="41"/>
      <c r="F80" s="42"/>
      <c r="G80" s="23">
        <f>G81+G86+G90+G96</f>
        <v>8260.5</v>
      </c>
    </row>
    <row r="81" spans="1:7" s="4" customFormat="1" ht="15.75">
      <c r="A81" s="43" t="s">
        <v>62</v>
      </c>
      <c r="B81" s="44" t="s">
        <v>32</v>
      </c>
      <c r="C81" s="45" t="s">
        <v>24</v>
      </c>
      <c r="D81" s="45" t="s">
        <v>31</v>
      </c>
      <c r="E81" s="46"/>
      <c r="F81" s="47"/>
      <c r="G81" s="23">
        <f>G82</f>
        <v>1960.1</v>
      </c>
    </row>
    <row r="82" spans="1:7" s="4" customFormat="1" ht="31.5">
      <c r="A82" s="48" t="s">
        <v>76</v>
      </c>
      <c r="B82" s="49" t="s">
        <v>32</v>
      </c>
      <c r="C82" s="50" t="s">
        <v>24</v>
      </c>
      <c r="D82" s="50" t="s">
        <v>31</v>
      </c>
      <c r="E82" s="51" t="s">
        <v>72</v>
      </c>
      <c r="F82" s="42"/>
      <c r="G82" s="25">
        <f>G83</f>
        <v>1960.1</v>
      </c>
    </row>
    <row r="83" spans="1:7" s="4" customFormat="1" ht="15.75">
      <c r="A83" s="48" t="s">
        <v>68</v>
      </c>
      <c r="B83" s="60" t="s">
        <v>70</v>
      </c>
      <c r="C83" s="50" t="s">
        <v>24</v>
      </c>
      <c r="D83" s="50" t="s">
        <v>31</v>
      </c>
      <c r="E83" s="51" t="s">
        <v>73</v>
      </c>
      <c r="F83" s="42"/>
      <c r="G83" s="25">
        <f>G84+G85</f>
        <v>1960.1</v>
      </c>
    </row>
    <row r="84" spans="1:7" ht="96.75" customHeight="1">
      <c r="A84" s="48" t="s">
        <v>80</v>
      </c>
      <c r="B84" s="49" t="s">
        <v>32</v>
      </c>
      <c r="C84" s="50" t="s">
        <v>24</v>
      </c>
      <c r="D84" s="50" t="s">
        <v>31</v>
      </c>
      <c r="E84" s="51" t="s">
        <v>66</v>
      </c>
      <c r="F84" s="52" t="s">
        <v>55</v>
      </c>
      <c r="G84" s="24">
        <v>1942.1</v>
      </c>
    </row>
    <row r="85" spans="1:7" ht="63">
      <c r="A85" s="48" t="s">
        <v>81</v>
      </c>
      <c r="B85" s="49" t="s">
        <v>32</v>
      </c>
      <c r="C85" s="50" t="s">
        <v>24</v>
      </c>
      <c r="D85" s="50" t="s">
        <v>31</v>
      </c>
      <c r="E85" s="51" t="s">
        <v>66</v>
      </c>
      <c r="F85" s="52" t="s">
        <v>54</v>
      </c>
      <c r="G85" s="24">
        <v>18</v>
      </c>
    </row>
    <row r="86" spans="1:7" s="4" customFormat="1" ht="15.75">
      <c r="A86" s="43" t="s">
        <v>58</v>
      </c>
      <c r="B86" s="44" t="s">
        <v>32</v>
      </c>
      <c r="C86" s="45" t="s">
        <v>24</v>
      </c>
      <c r="D86" s="45" t="s">
        <v>29</v>
      </c>
      <c r="E86" s="46"/>
      <c r="F86" s="47"/>
      <c r="G86" s="23">
        <f>G87</f>
        <v>4691.2</v>
      </c>
    </row>
    <row r="87" spans="1:7" s="4" customFormat="1" ht="31.5" customHeight="1">
      <c r="A87" s="48" t="s">
        <v>351</v>
      </c>
      <c r="B87" s="49" t="s">
        <v>32</v>
      </c>
      <c r="C87" s="50" t="s">
        <v>24</v>
      </c>
      <c r="D87" s="50" t="s">
        <v>29</v>
      </c>
      <c r="E87" s="51" t="s">
        <v>77</v>
      </c>
      <c r="F87" s="47"/>
      <c r="G87" s="24">
        <f>G88</f>
        <v>4691.2</v>
      </c>
    </row>
    <row r="88" spans="1:7" s="4" customFormat="1" ht="15.75">
      <c r="A88" s="48" t="s">
        <v>68</v>
      </c>
      <c r="B88" s="49" t="s">
        <v>32</v>
      </c>
      <c r="C88" s="50" t="s">
        <v>24</v>
      </c>
      <c r="D88" s="50" t="s">
        <v>29</v>
      </c>
      <c r="E88" s="51" t="s">
        <v>79</v>
      </c>
      <c r="F88" s="47"/>
      <c r="G88" s="24">
        <f>G89</f>
        <v>4691.2</v>
      </c>
    </row>
    <row r="89" spans="1:7" ht="63" customHeight="1">
      <c r="A89" s="48" t="s">
        <v>86</v>
      </c>
      <c r="B89" s="49" t="s">
        <v>32</v>
      </c>
      <c r="C89" s="50" t="s">
        <v>24</v>
      </c>
      <c r="D89" s="50" t="s">
        <v>29</v>
      </c>
      <c r="E89" s="51" t="s">
        <v>85</v>
      </c>
      <c r="F89" s="52" t="s">
        <v>50</v>
      </c>
      <c r="G89" s="24">
        <v>4691.2</v>
      </c>
    </row>
    <row r="90" spans="1:7" s="4" customFormat="1" ht="15.75">
      <c r="A90" s="43" t="s">
        <v>57</v>
      </c>
      <c r="B90" s="44" t="s">
        <v>32</v>
      </c>
      <c r="C90" s="45" t="s">
        <v>24</v>
      </c>
      <c r="D90" s="45" t="s">
        <v>22</v>
      </c>
      <c r="E90" s="46"/>
      <c r="F90" s="47"/>
      <c r="G90" s="23">
        <f>G91</f>
        <v>1109.7</v>
      </c>
    </row>
    <row r="91" spans="1:7" s="4" customFormat="1" ht="53.25" customHeight="1">
      <c r="A91" s="55" t="s">
        <v>269</v>
      </c>
      <c r="B91" s="56" t="s">
        <v>32</v>
      </c>
      <c r="C91" s="57" t="s">
        <v>24</v>
      </c>
      <c r="D91" s="57" t="s">
        <v>22</v>
      </c>
      <c r="E91" s="53" t="s">
        <v>22</v>
      </c>
      <c r="F91" s="47"/>
      <c r="G91" s="25">
        <f>G92+G94</f>
        <v>1109.7</v>
      </c>
    </row>
    <row r="92" spans="1:7" s="4" customFormat="1" ht="15.75">
      <c r="A92" s="48" t="s">
        <v>210</v>
      </c>
      <c r="B92" s="49" t="s">
        <v>32</v>
      </c>
      <c r="C92" s="50" t="s">
        <v>24</v>
      </c>
      <c r="D92" s="50" t="s">
        <v>22</v>
      </c>
      <c r="E92" s="51" t="s">
        <v>270</v>
      </c>
      <c r="F92" s="47"/>
      <c r="G92" s="25">
        <f>G93</f>
        <v>1009.7</v>
      </c>
    </row>
    <row r="93" spans="1:7" ht="67.5" customHeight="1">
      <c r="A93" s="48" t="s">
        <v>424</v>
      </c>
      <c r="B93" s="49" t="s">
        <v>32</v>
      </c>
      <c r="C93" s="50" t="s">
        <v>24</v>
      </c>
      <c r="D93" s="50" t="s">
        <v>22</v>
      </c>
      <c r="E93" s="51" t="s">
        <v>271</v>
      </c>
      <c r="F93" s="52" t="s">
        <v>54</v>
      </c>
      <c r="G93" s="24">
        <v>1009.7</v>
      </c>
    </row>
    <row r="94" spans="1:7" ht="34.5" customHeight="1">
      <c r="A94" s="48" t="s">
        <v>425</v>
      </c>
      <c r="B94" s="49" t="s">
        <v>32</v>
      </c>
      <c r="C94" s="50" t="s">
        <v>24</v>
      </c>
      <c r="D94" s="50" t="s">
        <v>22</v>
      </c>
      <c r="E94" s="51" t="s">
        <v>426</v>
      </c>
      <c r="F94" s="47"/>
      <c r="G94" s="24">
        <f>G95</f>
        <v>100</v>
      </c>
    </row>
    <row r="95" spans="1:7" ht="67.5" customHeight="1">
      <c r="A95" s="48" t="s">
        <v>424</v>
      </c>
      <c r="B95" s="49" t="s">
        <v>32</v>
      </c>
      <c r="C95" s="50" t="s">
        <v>24</v>
      </c>
      <c r="D95" s="50" t="s">
        <v>22</v>
      </c>
      <c r="E95" s="51" t="s">
        <v>427</v>
      </c>
      <c r="F95" s="52" t="s">
        <v>54</v>
      </c>
      <c r="G95" s="24">
        <f>0+100</f>
        <v>100</v>
      </c>
    </row>
    <row r="96" spans="1:7" ht="23.25" customHeight="1">
      <c r="A96" s="38" t="s">
        <v>243</v>
      </c>
      <c r="B96" s="39" t="s">
        <v>32</v>
      </c>
      <c r="C96" s="40" t="s">
        <v>24</v>
      </c>
      <c r="D96" s="40" t="s">
        <v>240</v>
      </c>
      <c r="E96" s="41"/>
      <c r="F96" s="42"/>
      <c r="G96" s="22">
        <f>G97</f>
        <v>499.5</v>
      </c>
    </row>
    <row r="97" spans="1:7" ht="33.75" customHeight="1">
      <c r="A97" s="48" t="s">
        <v>351</v>
      </c>
      <c r="B97" s="49" t="s">
        <v>32</v>
      </c>
      <c r="C97" s="50" t="s">
        <v>24</v>
      </c>
      <c r="D97" s="50" t="s">
        <v>240</v>
      </c>
      <c r="E97" s="51" t="s">
        <v>77</v>
      </c>
      <c r="F97" s="52"/>
      <c r="G97" s="24">
        <f>G98</f>
        <v>499.5</v>
      </c>
    </row>
    <row r="98" spans="1:7" ht="21.75" customHeight="1">
      <c r="A98" s="48" t="s">
        <v>68</v>
      </c>
      <c r="B98" s="49" t="s">
        <v>32</v>
      </c>
      <c r="C98" s="50" t="s">
        <v>24</v>
      </c>
      <c r="D98" s="50" t="s">
        <v>240</v>
      </c>
      <c r="E98" s="51" t="s">
        <v>79</v>
      </c>
      <c r="F98" s="52"/>
      <c r="G98" s="24">
        <f>G99+G100</f>
        <v>499.5</v>
      </c>
    </row>
    <row r="99" spans="1:7" ht="63.75" customHeight="1">
      <c r="A99" s="48" t="s">
        <v>241</v>
      </c>
      <c r="B99" s="49" t="s">
        <v>32</v>
      </c>
      <c r="C99" s="50" t="s">
        <v>24</v>
      </c>
      <c r="D99" s="50" t="s">
        <v>240</v>
      </c>
      <c r="E99" s="51" t="s">
        <v>242</v>
      </c>
      <c r="F99" s="52" t="s">
        <v>54</v>
      </c>
      <c r="G99" s="24">
        <v>499.5</v>
      </c>
    </row>
    <row r="100" spans="1:7" ht="63.75" customHeight="1">
      <c r="A100" s="48" t="s">
        <v>362</v>
      </c>
      <c r="B100" s="49" t="s">
        <v>32</v>
      </c>
      <c r="C100" s="50" t="s">
        <v>24</v>
      </c>
      <c r="D100" s="50" t="s">
        <v>240</v>
      </c>
      <c r="E100" s="51" t="s">
        <v>363</v>
      </c>
      <c r="F100" s="52" t="s">
        <v>54</v>
      </c>
      <c r="G100" s="24">
        <v>0</v>
      </c>
    </row>
    <row r="101" spans="1:7" ht="14.25" customHeight="1">
      <c r="A101" s="38" t="s">
        <v>64</v>
      </c>
      <c r="B101" s="39" t="s">
        <v>32</v>
      </c>
      <c r="C101" s="40" t="s">
        <v>31</v>
      </c>
      <c r="D101" s="50"/>
      <c r="E101" s="51"/>
      <c r="F101" s="52"/>
      <c r="G101" s="23">
        <f>G102+G106</f>
        <v>24277.5</v>
      </c>
    </row>
    <row r="102" spans="1:7" s="4" customFormat="1" ht="15" customHeight="1">
      <c r="A102" s="43" t="s">
        <v>63</v>
      </c>
      <c r="B102" s="44" t="s">
        <v>32</v>
      </c>
      <c r="C102" s="45" t="s">
        <v>31</v>
      </c>
      <c r="D102" s="45" t="s">
        <v>23</v>
      </c>
      <c r="E102" s="46"/>
      <c r="F102" s="47"/>
      <c r="G102" s="23">
        <f>G103</f>
        <v>2.8</v>
      </c>
    </row>
    <row r="103" spans="1:7" ht="28.5" customHeight="1">
      <c r="A103" s="48" t="s">
        <v>351</v>
      </c>
      <c r="B103" s="49" t="s">
        <v>32</v>
      </c>
      <c r="C103" s="50" t="s">
        <v>31</v>
      </c>
      <c r="D103" s="50" t="s">
        <v>23</v>
      </c>
      <c r="E103" s="51" t="s">
        <v>77</v>
      </c>
      <c r="F103" s="42"/>
      <c r="G103" s="25">
        <f>G104</f>
        <v>2.8</v>
      </c>
    </row>
    <row r="104" spans="1:7" ht="16.5" customHeight="1">
      <c r="A104" s="48" t="s">
        <v>68</v>
      </c>
      <c r="B104" s="49" t="s">
        <v>32</v>
      </c>
      <c r="C104" s="50" t="s">
        <v>31</v>
      </c>
      <c r="D104" s="50" t="s">
        <v>23</v>
      </c>
      <c r="E104" s="51" t="s">
        <v>79</v>
      </c>
      <c r="F104" s="42"/>
      <c r="G104" s="25">
        <f>G105</f>
        <v>2.8</v>
      </c>
    </row>
    <row r="105" spans="1:7" ht="34.5" customHeight="1">
      <c r="A105" s="48" t="s">
        <v>87</v>
      </c>
      <c r="B105" s="49" t="s">
        <v>32</v>
      </c>
      <c r="C105" s="50" t="s">
        <v>31</v>
      </c>
      <c r="D105" s="50" t="s">
        <v>23</v>
      </c>
      <c r="E105" s="51" t="s">
        <v>88</v>
      </c>
      <c r="F105" s="52" t="s">
        <v>50</v>
      </c>
      <c r="G105" s="24">
        <v>2.8</v>
      </c>
    </row>
    <row r="106" spans="1:7" ht="21.75" customHeight="1">
      <c r="A106" s="43" t="s">
        <v>428</v>
      </c>
      <c r="B106" s="44" t="s">
        <v>32</v>
      </c>
      <c r="C106" s="45" t="s">
        <v>31</v>
      </c>
      <c r="D106" s="45" t="s">
        <v>27</v>
      </c>
      <c r="E106" s="46"/>
      <c r="F106" s="47"/>
      <c r="G106" s="23">
        <f>G107</f>
        <v>24274.7</v>
      </c>
    </row>
    <row r="107" spans="1:7" s="3" customFormat="1" ht="34.5" customHeight="1">
      <c r="A107" s="55" t="s">
        <v>429</v>
      </c>
      <c r="B107" s="44" t="s">
        <v>32</v>
      </c>
      <c r="C107" s="45" t="s">
        <v>31</v>
      </c>
      <c r="D107" s="45" t="s">
        <v>27</v>
      </c>
      <c r="E107" s="53" t="s">
        <v>430</v>
      </c>
      <c r="F107" s="54"/>
      <c r="G107" s="25">
        <f>G108</f>
        <v>24274.7</v>
      </c>
    </row>
    <row r="108" spans="1:7" ht="34.5" customHeight="1">
      <c r="A108" s="48" t="s">
        <v>431</v>
      </c>
      <c r="B108" s="44" t="s">
        <v>32</v>
      </c>
      <c r="C108" s="45" t="s">
        <v>31</v>
      </c>
      <c r="D108" s="45" t="s">
        <v>27</v>
      </c>
      <c r="E108" s="51" t="s">
        <v>432</v>
      </c>
      <c r="F108" s="52"/>
      <c r="G108" s="24">
        <f>G109</f>
        <v>24274.7</v>
      </c>
    </row>
    <row r="109" spans="1:7" ht="34.5" customHeight="1">
      <c r="A109" s="48" t="s">
        <v>433</v>
      </c>
      <c r="B109" s="44" t="s">
        <v>32</v>
      </c>
      <c r="C109" s="45" t="s">
        <v>31</v>
      </c>
      <c r="D109" s="45" t="s">
        <v>27</v>
      </c>
      <c r="E109" s="51" t="s">
        <v>434</v>
      </c>
      <c r="F109" s="52"/>
      <c r="G109" s="24">
        <f>G110</f>
        <v>24274.7</v>
      </c>
    </row>
    <row r="110" spans="1:7" ht="50.25" customHeight="1">
      <c r="A110" s="48" t="s">
        <v>435</v>
      </c>
      <c r="B110" s="44" t="s">
        <v>32</v>
      </c>
      <c r="C110" s="45" t="s">
        <v>31</v>
      </c>
      <c r="D110" s="45" t="s">
        <v>27</v>
      </c>
      <c r="E110" s="51" t="s">
        <v>436</v>
      </c>
      <c r="F110" s="52" t="s">
        <v>437</v>
      </c>
      <c r="G110" s="24">
        <v>24274.7</v>
      </c>
    </row>
    <row r="111" spans="1:7" s="13" customFormat="1" ht="15.75" customHeight="1">
      <c r="A111" s="38" t="s">
        <v>438</v>
      </c>
      <c r="B111" s="44" t="s">
        <v>32</v>
      </c>
      <c r="C111" s="45" t="s">
        <v>28</v>
      </c>
      <c r="D111" s="45"/>
      <c r="E111" s="41"/>
      <c r="F111" s="42"/>
      <c r="G111" s="22">
        <f>G112</f>
        <v>15</v>
      </c>
    </row>
    <row r="112" spans="1:7" s="13" customFormat="1" ht="28.5" customHeight="1">
      <c r="A112" s="38" t="s">
        <v>439</v>
      </c>
      <c r="B112" s="44" t="s">
        <v>32</v>
      </c>
      <c r="C112" s="45" t="s">
        <v>28</v>
      </c>
      <c r="D112" s="45" t="s">
        <v>26</v>
      </c>
      <c r="E112" s="41"/>
      <c r="F112" s="42"/>
      <c r="G112" s="22">
        <f>G113</f>
        <v>15</v>
      </c>
    </row>
    <row r="113" spans="1:7" ht="29.25" customHeight="1">
      <c r="A113" s="48" t="s">
        <v>351</v>
      </c>
      <c r="B113" s="44" t="s">
        <v>32</v>
      </c>
      <c r="C113" s="45" t="s">
        <v>28</v>
      </c>
      <c r="D113" s="45" t="s">
        <v>26</v>
      </c>
      <c r="E113" s="51" t="s">
        <v>416</v>
      </c>
      <c r="F113" s="52"/>
      <c r="G113" s="24">
        <f>G114</f>
        <v>15</v>
      </c>
    </row>
    <row r="114" spans="1:7" ht="15" customHeight="1">
      <c r="A114" s="48" t="s">
        <v>68</v>
      </c>
      <c r="B114" s="44" t="s">
        <v>32</v>
      </c>
      <c r="C114" s="45" t="s">
        <v>28</v>
      </c>
      <c r="D114" s="45" t="s">
        <v>26</v>
      </c>
      <c r="E114" s="51" t="s">
        <v>79</v>
      </c>
      <c r="F114" s="52"/>
      <c r="G114" s="24">
        <f>G115</f>
        <v>15</v>
      </c>
    </row>
    <row r="115" spans="1:7" ht="65.25" customHeight="1">
      <c r="A115" s="48" t="s">
        <v>440</v>
      </c>
      <c r="B115" s="44" t="s">
        <v>32</v>
      </c>
      <c r="C115" s="45" t="s">
        <v>28</v>
      </c>
      <c r="D115" s="45" t="s">
        <v>26</v>
      </c>
      <c r="E115" s="51" t="s">
        <v>441</v>
      </c>
      <c r="F115" s="52" t="s">
        <v>54</v>
      </c>
      <c r="G115" s="24">
        <v>15</v>
      </c>
    </row>
    <row r="116" spans="1:7" ht="21" customHeight="1">
      <c r="A116" s="38" t="s">
        <v>1</v>
      </c>
      <c r="B116" s="39" t="s">
        <v>32</v>
      </c>
      <c r="C116" s="40" t="s">
        <v>30</v>
      </c>
      <c r="D116" s="50"/>
      <c r="E116" s="51"/>
      <c r="F116" s="52"/>
      <c r="G116" s="22">
        <f>G117</f>
        <v>324.79999999999995</v>
      </c>
    </row>
    <row r="117" spans="1:7" ht="23.25" customHeight="1">
      <c r="A117" s="43" t="s">
        <v>14</v>
      </c>
      <c r="B117" s="44" t="s">
        <v>32</v>
      </c>
      <c r="C117" s="45" t="s">
        <v>30</v>
      </c>
      <c r="D117" s="45" t="s">
        <v>22</v>
      </c>
      <c r="E117" s="46"/>
      <c r="F117" s="47"/>
      <c r="G117" s="23">
        <f>G118</f>
        <v>324.79999999999995</v>
      </c>
    </row>
    <row r="118" spans="1:7" ht="30.75" customHeight="1">
      <c r="A118" s="48" t="s">
        <v>361</v>
      </c>
      <c r="B118" s="49" t="s">
        <v>32</v>
      </c>
      <c r="C118" s="50" t="s">
        <v>30</v>
      </c>
      <c r="D118" s="50" t="s">
        <v>22</v>
      </c>
      <c r="E118" s="51" t="s">
        <v>179</v>
      </c>
      <c r="F118" s="52"/>
      <c r="G118" s="24">
        <f>G119</f>
        <v>324.79999999999995</v>
      </c>
    </row>
    <row r="119" spans="1:7" ht="25.5" customHeight="1">
      <c r="A119" s="48" t="s">
        <v>68</v>
      </c>
      <c r="B119" s="49" t="s">
        <v>32</v>
      </c>
      <c r="C119" s="50" t="s">
        <v>30</v>
      </c>
      <c r="D119" s="50" t="s">
        <v>22</v>
      </c>
      <c r="E119" s="51" t="s">
        <v>178</v>
      </c>
      <c r="F119" s="52"/>
      <c r="G119" s="24">
        <f>G120+G121</f>
        <v>324.79999999999995</v>
      </c>
    </row>
    <row r="120" spans="1:7" ht="166.5" customHeight="1">
      <c r="A120" s="48" t="s">
        <v>364</v>
      </c>
      <c r="B120" s="49" t="s">
        <v>32</v>
      </c>
      <c r="C120" s="50" t="s">
        <v>30</v>
      </c>
      <c r="D120" s="50" t="s">
        <v>22</v>
      </c>
      <c r="E120" s="51" t="s">
        <v>217</v>
      </c>
      <c r="F120" s="52" t="s">
        <v>55</v>
      </c>
      <c r="G120" s="24">
        <v>319.9</v>
      </c>
    </row>
    <row r="121" spans="1:7" ht="140.25" customHeight="1">
      <c r="A121" s="48" t="s">
        <v>206</v>
      </c>
      <c r="B121" s="49" t="s">
        <v>32</v>
      </c>
      <c r="C121" s="50" t="s">
        <v>30</v>
      </c>
      <c r="D121" s="50" t="s">
        <v>22</v>
      </c>
      <c r="E121" s="51" t="s">
        <v>217</v>
      </c>
      <c r="F121" s="52" t="s">
        <v>54</v>
      </c>
      <c r="G121" s="24">
        <f>41.2-36.3</f>
        <v>4.900000000000006</v>
      </c>
    </row>
    <row r="122" spans="1:7" s="13" customFormat="1" ht="23.25" customHeight="1">
      <c r="A122" s="38" t="s">
        <v>4</v>
      </c>
      <c r="B122" s="39" t="s">
        <v>32</v>
      </c>
      <c r="C122" s="40" t="s">
        <v>25</v>
      </c>
      <c r="D122" s="40"/>
      <c r="E122" s="41"/>
      <c r="F122" s="42"/>
      <c r="G122" s="22">
        <f>G123</f>
        <v>2000</v>
      </c>
    </row>
    <row r="123" spans="1:7" s="59" customFormat="1" ht="19.5" customHeight="1">
      <c r="A123" s="61" t="s">
        <v>16</v>
      </c>
      <c r="B123" s="44" t="s">
        <v>32</v>
      </c>
      <c r="C123" s="45" t="s">
        <v>25</v>
      </c>
      <c r="D123" s="45" t="s">
        <v>26</v>
      </c>
      <c r="E123" s="46"/>
      <c r="F123" s="47"/>
      <c r="G123" s="23">
        <f>G124</f>
        <v>2000</v>
      </c>
    </row>
    <row r="124" spans="1:7" ht="32.25" customHeight="1">
      <c r="A124" s="48" t="s">
        <v>361</v>
      </c>
      <c r="B124" s="49" t="s">
        <v>32</v>
      </c>
      <c r="C124" s="50" t="s">
        <v>25</v>
      </c>
      <c r="D124" s="50" t="s">
        <v>26</v>
      </c>
      <c r="E124" s="51" t="s">
        <v>319</v>
      </c>
      <c r="F124" s="52"/>
      <c r="G124" s="24">
        <f>G125</f>
        <v>2000</v>
      </c>
    </row>
    <row r="125" spans="1:7" ht="27.75" customHeight="1">
      <c r="A125" s="48" t="s">
        <v>68</v>
      </c>
      <c r="B125" s="49" t="s">
        <v>32</v>
      </c>
      <c r="C125" s="50" t="s">
        <v>25</v>
      </c>
      <c r="D125" s="50" t="s">
        <v>26</v>
      </c>
      <c r="E125" s="51" t="s">
        <v>442</v>
      </c>
      <c r="F125" s="52"/>
      <c r="G125" s="24">
        <f>G126</f>
        <v>2000</v>
      </c>
    </row>
    <row r="126" spans="1:7" ht="45" customHeight="1">
      <c r="A126" s="48" t="s">
        <v>443</v>
      </c>
      <c r="B126" s="49" t="s">
        <v>32</v>
      </c>
      <c r="C126" s="50" t="s">
        <v>25</v>
      </c>
      <c r="D126" s="50" t="s">
        <v>26</v>
      </c>
      <c r="E126" s="51" t="s">
        <v>444</v>
      </c>
      <c r="F126" s="52" t="s">
        <v>56</v>
      </c>
      <c r="G126" s="24">
        <f>0+1000+1000</f>
        <v>2000</v>
      </c>
    </row>
    <row r="127" spans="1:7" s="2" customFormat="1" ht="31.5">
      <c r="A127" s="62" t="s">
        <v>365</v>
      </c>
      <c r="B127" s="63" t="s">
        <v>33</v>
      </c>
      <c r="C127" s="40"/>
      <c r="D127" s="40"/>
      <c r="E127" s="41"/>
      <c r="F127" s="64"/>
      <c r="G127" s="26">
        <f>G128+G139+G151+G192+G202</f>
        <v>31975.999999999996</v>
      </c>
    </row>
    <row r="128" spans="1:7" s="2" customFormat="1" ht="24.75" customHeight="1">
      <c r="A128" s="38" t="s">
        <v>59</v>
      </c>
      <c r="B128" s="63" t="s">
        <v>33</v>
      </c>
      <c r="C128" s="40" t="s">
        <v>23</v>
      </c>
      <c r="D128" s="40"/>
      <c r="E128" s="41"/>
      <c r="F128" s="42"/>
      <c r="G128" s="22">
        <f>G129+G134</f>
        <v>1085.4</v>
      </c>
    </row>
    <row r="129" spans="1:7" ht="51" customHeight="1">
      <c r="A129" s="43" t="s">
        <v>37</v>
      </c>
      <c r="B129" s="65" t="s">
        <v>33</v>
      </c>
      <c r="C129" s="45" t="s">
        <v>23</v>
      </c>
      <c r="D129" s="45" t="s">
        <v>24</v>
      </c>
      <c r="E129" s="46"/>
      <c r="F129" s="47"/>
      <c r="G129" s="23">
        <f>G133</f>
        <v>397.1</v>
      </c>
    </row>
    <row r="130" spans="1:7" s="3" customFormat="1" ht="31.5">
      <c r="A130" s="55" t="s">
        <v>273</v>
      </c>
      <c r="B130" s="66" t="s">
        <v>33</v>
      </c>
      <c r="C130" s="57" t="s">
        <v>23</v>
      </c>
      <c r="D130" s="57" t="s">
        <v>24</v>
      </c>
      <c r="E130" s="53" t="s">
        <v>24</v>
      </c>
      <c r="F130" s="54"/>
      <c r="G130" s="25">
        <f>G131</f>
        <v>397.1</v>
      </c>
    </row>
    <row r="131" spans="1:7" ht="31.5">
      <c r="A131" s="48" t="s">
        <v>194</v>
      </c>
      <c r="B131" s="67" t="s">
        <v>33</v>
      </c>
      <c r="C131" s="50" t="s">
        <v>23</v>
      </c>
      <c r="D131" s="50" t="s">
        <v>24</v>
      </c>
      <c r="E131" s="51" t="s">
        <v>94</v>
      </c>
      <c r="F131" s="52"/>
      <c r="G131" s="25">
        <f>G133</f>
        <v>397.1</v>
      </c>
    </row>
    <row r="132" spans="1:7" ht="39" customHeight="1">
      <c r="A132" s="48" t="s">
        <v>191</v>
      </c>
      <c r="B132" s="67" t="s">
        <v>33</v>
      </c>
      <c r="C132" s="50" t="s">
        <v>23</v>
      </c>
      <c r="D132" s="50" t="s">
        <v>24</v>
      </c>
      <c r="E132" s="51" t="s">
        <v>192</v>
      </c>
      <c r="F132" s="52"/>
      <c r="G132" s="25">
        <f>G133</f>
        <v>397.1</v>
      </c>
    </row>
    <row r="133" spans="1:7" ht="105" customHeight="1">
      <c r="A133" s="48" t="s">
        <v>78</v>
      </c>
      <c r="B133" s="67" t="s">
        <v>33</v>
      </c>
      <c r="C133" s="68" t="s">
        <v>23</v>
      </c>
      <c r="D133" s="68" t="s">
        <v>24</v>
      </c>
      <c r="E133" s="51" t="s">
        <v>193</v>
      </c>
      <c r="F133" s="52" t="s">
        <v>55</v>
      </c>
      <c r="G133" s="24">
        <v>397.1</v>
      </c>
    </row>
    <row r="134" spans="1:7" ht="15.75">
      <c r="A134" s="43" t="s">
        <v>12</v>
      </c>
      <c r="B134" s="65" t="s">
        <v>33</v>
      </c>
      <c r="C134" s="45" t="s">
        <v>23</v>
      </c>
      <c r="D134" s="45" t="s">
        <v>48</v>
      </c>
      <c r="E134" s="46"/>
      <c r="F134" s="47"/>
      <c r="G134" s="23">
        <f>G135</f>
        <v>688.3</v>
      </c>
    </row>
    <row r="135" spans="1:7" ht="31.5">
      <c r="A135" s="55" t="s">
        <v>273</v>
      </c>
      <c r="B135" s="66" t="s">
        <v>33</v>
      </c>
      <c r="C135" s="57" t="s">
        <v>23</v>
      </c>
      <c r="D135" s="57" t="s">
        <v>48</v>
      </c>
      <c r="E135" s="53" t="s">
        <v>24</v>
      </c>
      <c r="F135" s="54"/>
      <c r="G135" s="25">
        <f>G136</f>
        <v>688.3</v>
      </c>
    </row>
    <row r="136" spans="1:7" ht="31.5">
      <c r="A136" s="48" t="s">
        <v>194</v>
      </c>
      <c r="B136" s="67" t="s">
        <v>33</v>
      </c>
      <c r="C136" s="50" t="s">
        <v>23</v>
      </c>
      <c r="D136" s="50" t="s">
        <v>48</v>
      </c>
      <c r="E136" s="51" t="s">
        <v>94</v>
      </c>
      <c r="F136" s="52"/>
      <c r="G136" s="25">
        <f>G138</f>
        <v>688.3</v>
      </c>
    </row>
    <row r="137" spans="1:7" ht="33.75" customHeight="1">
      <c r="A137" s="48" t="s">
        <v>191</v>
      </c>
      <c r="B137" s="67" t="s">
        <v>33</v>
      </c>
      <c r="C137" s="50" t="s">
        <v>23</v>
      </c>
      <c r="D137" s="50" t="s">
        <v>48</v>
      </c>
      <c r="E137" s="51" t="s">
        <v>192</v>
      </c>
      <c r="F137" s="52"/>
      <c r="G137" s="25">
        <f>G138</f>
        <v>688.3</v>
      </c>
    </row>
    <row r="138" spans="1:7" ht="94.5">
      <c r="A138" s="48" t="s">
        <v>78</v>
      </c>
      <c r="B138" s="67" t="s">
        <v>33</v>
      </c>
      <c r="C138" s="68" t="s">
        <v>23</v>
      </c>
      <c r="D138" s="68" t="s">
        <v>48</v>
      </c>
      <c r="E138" s="51" t="s">
        <v>193</v>
      </c>
      <c r="F138" s="52" t="s">
        <v>55</v>
      </c>
      <c r="G138" s="24">
        <v>688.3</v>
      </c>
    </row>
    <row r="139" spans="1:7" ht="27.75" customHeight="1">
      <c r="A139" s="69" t="s">
        <v>1</v>
      </c>
      <c r="B139" s="67" t="s">
        <v>33</v>
      </c>
      <c r="C139" s="70" t="s">
        <v>30</v>
      </c>
      <c r="D139" s="70"/>
      <c r="E139" s="71"/>
      <c r="F139" s="72"/>
      <c r="G139" s="22">
        <f>G140</f>
        <v>14786.8</v>
      </c>
    </row>
    <row r="140" spans="1:7" ht="20.25" customHeight="1">
      <c r="A140" s="61" t="s">
        <v>198</v>
      </c>
      <c r="B140" s="67" t="s">
        <v>33</v>
      </c>
      <c r="C140" s="73" t="s">
        <v>30</v>
      </c>
      <c r="D140" s="73" t="s">
        <v>26</v>
      </c>
      <c r="E140" s="74"/>
      <c r="F140" s="75"/>
      <c r="G140" s="23">
        <f>G141</f>
        <v>14786.8</v>
      </c>
    </row>
    <row r="141" spans="1:7" ht="32.25" customHeight="1">
      <c r="A141" s="76" t="s">
        <v>366</v>
      </c>
      <c r="B141" s="66" t="s">
        <v>33</v>
      </c>
      <c r="C141" s="77" t="s">
        <v>30</v>
      </c>
      <c r="D141" s="77" t="s">
        <v>26</v>
      </c>
      <c r="E141" s="74" t="s">
        <v>26</v>
      </c>
      <c r="F141" s="75"/>
      <c r="G141" s="25">
        <f>G142</f>
        <v>14786.8</v>
      </c>
    </row>
    <row r="142" spans="1:7" ht="63">
      <c r="A142" s="78" t="s">
        <v>89</v>
      </c>
      <c r="B142" s="67" t="s">
        <v>33</v>
      </c>
      <c r="C142" s="68" t="s">
        <v>30</v>
      </c>
      <c r="D142" s="68" t="s">
        <v>26</v>
      </c>
      <c r="E142" s="79" t="s">
        <v>90</v>
      </c>
      <c r="F142" s="80"/>
      <c r="G142" s="25">
        <f>G143</f>
        <v>14786.8</v>
      </c>
    </row>
    <row r="143" spans="1:7" ht="42" customHeight="1">
      <c r="A143" s="78" t="s">
        <v>367</v>
      </c>
      <c r="B143" s="67" t="s">
        <v>33</v>
      </c>
      <c r="C143" s="68" t="s">
        <v>30</v>
      </c>
      <c r="D143" s="68" t="s">
        <v>26</v>
      </c>
      <c r="E143" s="79" t="s">
        <v>91</v>
      </c>
      <c r="F143" s="80"/>
      <c r="G143" s="25">
        <f>SUM(G144:G150)</f>
        <v>14786.8</v>
      </c>
    </row>
    <row r="144" spans="1:7" ht="141.75">
      <c r="A144" s="48" t="s">
        <v>92</v>
      </c>
      <c r="B144" s="67" t="s">
        <v>33</v>
      </c>
      <c r="C144" s="50" t="s">
        <v>30</v>
      </c>
      <c r="D144" s="68" t="s">
        <v>26</v>
      </c>
      <c r="E144" s="79" t="s">
        <v>322</v>
      </c>
      <c r="F144" s="80" t="s">
        <v>55</v>
      </c>
      <c r="G144" s="24">
        <v>507.6</v>
      </c>
    </row>
    <row r="145" spans="1:7" ht="99.75" customHeight="1">
      <c r="A145" s="48" t="s">
        <v>445</v>
      </c>
      <c r="B145" s="67" t="s">
        <v>33</v>
      </c>
      <c r="C145" s="50" t="s">
        <v>30</v>
      </c>
      <c r="D145" s="68" t="s">
        <v>26</v>
      </c>
      <c r="E145" s="79" t="s">
        <v>322</v>
      </c>
      <c r="F145" s="80" t="s">
        <v>56</v>
      </c>
      <c r="G145" s="24">
        <v>31.5</v>
      </c>
    </row>
    <row r="146" spans="1:7" s="2" customFormat="1" ht="116.25" customHeight="1">
      <c r="A146" s="48" t="s">
        <v>446</v>
      </c>
      <c r="B146" s="67" t="s">
        <v>33</v>
      </c>
      <c r="C146" s="50" t="s">
        <v>30</v>
      </c>
      <c r="D146" s="68" t="s">
        <v>26</v>
      </c>
      <c r="E146" s="51" t="s">
        <v>447</v>
      </c>
      <c r="F146" s="52" t="s">
        <v>55</v>
      </c>
      <c r="G146" s="24">
        <v>2062.6</v>
      </c>
    </row>
    <row r="147" spans="1:7" s="3" customFormat="1" ht="94.5">
      <c r="A147" s="48" t="s">
        <v>112</v>
      </c>
      <c r="B147" s="67" t="s">
        <v>33</v>
      </c>
      <c r="C147" s="50" t="s">
        <v>30</v>
      </c>
      <c r="D147" s="68" t="s">
        <v>26</v>
      </c>
      <c r="E147" s="51" t="s">
        <v>93</v>
      </c>
      <c r="F147" s="52" t="s">
        <v>55</v>
      </c>
      <c r="G147" s="24">
        <v>10280.6</v>
      </c>
    </row>
    <row r="148" spans="1:7" s="3" customFormat="1" ht="63">
      <c r="A148" s="48" t="s">
        <v>274</v>
      </c>
      <c r="B148" s="67" t="s">
        <v>33</v>
      </c>
      <c r="C148" s="50" t="s">
        <v>30</v>
      </c>
      <c r="D148" s="68" t="s">
        <v>26</v>
      </c>
      <c r="E148" s="51" t="s">
        <v>93</v>
      </c>
      <c r="F148" s="52" t="s">
        <v>54</v>
      </c>
      <c r="G148" s="24">
        <v>1451.6</v>
      </c>
    </row>
    <row r="149" spans="1:7" s="3" customFormat="1" ht="47.25">
      <c r="A149" s="48" t="s">
        <v>113</v>
      </c>
      <c r="B149" s="67" t="s">
        <v>33</v>
      </c>
      <c r="C149" s="50" t="s">
        <v>30</v>
      </c>
      <c r="D149" s="68" t="s">
        <v>26</v>
      </c>
      <c r="E149" s="51" t="s">
        <v>93</v>
      </c>
      <c r="F149" s="52" t="s">
        <v>50</v>
      </c>
      <c r="G149" s="24">
        <v>28</v>
      </c>
    </row>
    <row r="150" spans="1:7" s="3" customFormat="1" ht="78.75">
      <c r="A150" s="48" t="s">
        <v>448</v>
      </c>
      <c r="B150" s="67" t="s">
        <v>33</v>
      </c>
      <c r="C150" s="50" t="s">
        <v>30</v>
      </c>
      <c r="D150" s="68" t="s">
        <v>26</v>
      </c>
      <c r="E150" s="51" t="s">
        <v>249</v>
      </c>
      <c r="F150" s="52" t="s">
        <v>54</v>
      </c>
      <c r="G150" s="24">
        <v>424.9</v>
      </c>
    </row>
    <row r="151" spans="1:7" s="3" customFormat="1" ht="24.75" customHeight="1">
      <c r="A151" s="38" t="s">
        <v>6</v>
      </c>
      <c r="B151" s="63" t="s">
        <v>33</v>
      </c>
      <c r="C151" s="40" t="s">
        <v>29</v>
      </c>
      <c r="D151" s="40"/>
      <c r="E151" s="41"/>
      <c r="F151" s="42"/>
      <c r="G151" s="22">
        <f>G152+G180+G175</f>
        <v>14652.599999999999</v>
      </c>
    </row>
    <row r="152" spans="1:7" s="3" customFormat="1" ht="20.25" customHeight="1">
      <c r="A152" s="43" t="s">
        <v>15</v>
      </c>
      <c r="B152" s="65" t="s">
        <v>33</v>
      </c>
      <c r="C152" s="45" t="s">
        <v>29</v>
      </c>
      <c r="D152" s="45" t="s">
        <v>23</v>
      </c>
      <c r="E152" s="46"/>
      <c r="F152" s="47"/>
      <c r="G152" s="23">
        <f>G153+G172</f>
        <v>10398.599999999999</v>
      </c>
    </row>
    <row r="153" spans="1:7" s="2" customFormat="1" ht="31.5">
      <c r="A153" s="55" t="s">
        <v>273</v>
      </c>
      <c r="B153" s="66" t="s">
        <v>33</v>
      </c>
      <c r="C153" s="57" t="s">
        <v>29</v>
      </c>
      <c r="D153" s="57" t="s">
        <v>23</v>
      </c>
      <c r="E153" s="53" t="s">
        <v>24</v>
      </c>
      <c r="F153" s="54"/>
      <c r="G153" s="25">
        <f>G154+G158+G161+G164</f>
        <v>10244.3</v>
      </c>
    </row>
    <row r="154" spans="1:7" s="2" customFormat="1" ht="23.25" customHeight="1">
      <c r="A154" s="48" t="s">
        <v>228</v>
      </c>
      <c r="B154" s="67" t="s">
        <v>33</v>
      </c>
      <c r="C154" s="50" t="s">
        <v>29</v>
      </c>
      <c r="D154" s="50" t="s">
        <v>23</v>
      </c>
      <c r="E154" s="51" t="s">
        <v>100</v>
      </c>
      <c r="F154" s="52"/>
      <c r="G154" s="25">
        <f>G155</f>
        <v>150.4</v>
      </c>
    </row>
    <row r="155" spans="1:7" ht="87" customHeight="1">
      <c r="A155" s="48" t="s">
        <v>368</v>
      </c>
      <c r="B155" s="67" t="s">
        <v>33</v>
      </c>
      <c r="C155" s="50" t="s">
        <v>29</v>
      </c>
      <c r="D155" s="50" t="s">
        <v>23</v>
      </c>
      <c r="E155" s="51" t="s">
        <v>101</v>
      </c>
      <c r="F155" s="52"/>
      <c r="G155" s="25">
        <f>G156+G157</f>
        <v>150.4</v>
      </c>
    </row>
    <row r="156" spans="1:7" ht="52.5" customHeight="1">
      <c r="A156" s="48" t="s">
        <v>182</v>
      </c>
      <c r="B156" s="67" t="s">
        <v>33</v>
      </c>
      <c r="C156" s="50" t="s">
        <v>29</v>
      </c>
      <c r="D156" s="50" t="s">
        <v>23</v>
      </c>
      <c r="E156" s="51" t="s">
        <v>102</v>
      </c>
      <c r="F156" s="52" t="s">
        <v>54</v>
      </c>
      <c r="G156" s="24">
        <v>50</v>
      </c>
    </row>
    <row r="157" spans="1:7" ht="20.25" customHeight="1">
      <c r="A157" s="48" t="s">
        <v>449</v>
      </c>
      <c r="B157" s="67" t="s">
        <v>33</v>
      </c>
      <c r="C157" s="50" t="s">
        <v>29</v>
      </c>
      <c r="D157" s="50" t="s">
        <v>23</v>
      </c>
      <c r="E157" s="51" t="s">
        <v>450</v>
      </c>
      <c r="F157" s="52" t="s">
        <v>54</v>
      </c>
      <c r="G157" s="24">
        <v>100.4</v>
      </c>
    </row>
    <row r="158" spans="1:7" ht="37.5" customHeight="1">
      <c r="A158" s="48" t="s">
        <v>229</v>
      </c>
      <c r="B158" s="67" t="s">
        <v>33</v>
      </c>
      <c r="C158" s="50" t="s">
        <v>29</v>
      </c>
      <c r="D158" s="50" t="s">
        <v>23</v>
      </c>
      <c r="E158" s="51" t="s">
        <v>95</v>
      </c>
      <c r="F158" s="52"/>
      <c r="G158" s="25">
        <f>G159</f>
        <v>970.1</v>
      </c>
    </row>
    <row r="159" spans="1:7" ht="63" customHeight="1">
      <c r="A159" s="48" t="s">
        <v>369</v>
      </c>
      <c r="B159" s="67" t="s">
        <v>33</v>
      </c>
      <c r="C159" s="50" t="s">
        <v>29</v>
      </c>
      <c r="D159" s="50" t="s">
        <v>23</v>
      </c>
      <c r="E159" s="51" t="s">
        <v>96</v>
      </c>
      <c r="F159" s="52"/>
      <c r="G159" s="25">
        <f>G160</f>
        <v>970.1</v>
      </c>
    </row>
    <row r="160" spans="1:7" ht="47.25" customHeight="1">
      <c r="A160" s="48" t="s">
        <v>182</v>
      </c>
      <c r="B160" s="67" t="s">
        <v>33</v>
      </c>
      <c r="C160" s="50" t="s">
        <v>29</v>
      </c>
      <c r="D160" s="50" t="s">
        <v>23</v>
      </c>
      <c r="E160" s="51" t="s">
        <v>97</v>
      </c>
      <c r="F160" s="52" t="s">
        <v>54</v>
      </c>
      <c r="G160" s="24">
        <v>970.1</v>
      </c>
    </row>
    <row r="161" spans="1:7" ht="31.5" customHeight="1">
      <c r="A161" s="48" t="s">
        <v>250</v>
      </c>
      <c r="B161" s="67" t="s">
        <v>33</v>
      </c>
      <c r="C161" s="50" t="s">
        <v>29</v>
      </c>
      <c r="D161" s="50" t="s">
        <v>23</v>
      </c>
      <c r="E161" s="51" t="s">
        <v>321</v>
      </c>
      <c r="F161" s="52"/>
      <c r="G161" s="24">
        <f>G162</f>
        <v>223.4</v>
      </c>
    </row>
    <row r="162" spans="1:7" ht="47.25" customHeight="1">
      <c r="A162" s="48" t="s">
        <v>451</v>
      </c>
      <c r="B162" s="67" t="s">
        <v>33</v>
      </c>
      <c r="C162" s="50" t="s">
        <v>29</v>
      </c>
      <c r="D162" s="50" t="s">
        <v>23</v>
      </c>
      <c r="E162" s="51" t="s">
        <v>452</v>
      </c>
      <c r="F162" s="52"/>
      <c r="G162" s="24">
        <f>G163</f>
        <v>223.4</v>
      </c>
    </row>
    <row r="163" spans="1:7" ht="47.25" customHeight="1">
      <c r="A163" s="48" t="s">
        <v>453</v>
      </c>
      <c r="B163" s="67" t="s">
        <v>33</v>
      </c>
      <c r="C163" s="50" t="s">
        <v>29</v>
      </c>
      <c r="D163" s="50" t="s">
        <v>23</v>
      </c>
      <c r="E163" s="51" t="s">
        <v>454</v>
      </c>
      <c r="F163" s="52" t="s">
        <v>54</v>
      </c>
      <c r="G163" s="24">
        <v>223.4</v>
      </c>
    </row>
    <row r="164" spans="1:7" ht="38.25" customHeight="1">
      <c r="A164" s="48" t="s">
        <v>194</v>
      </c>
      <c r="B164" s="67" t="s">
        <v>33</v>
      </c>
      <c r="C164" s="50" t="s">
        <v>29</v>
      </c>
      <c r="D164" s="50" t="s">
        <v>23</v>
      </c>
      <c r="E164" s="51" t="s">
        <v>98</v>
      </c>
      <c r="F164" s="52"/>
      <c r="G164" s="25">
        <f>G165</f>
        <v>8900.4</v>
      </c>
    </row>
    <row r="165" spans="1:7" ht="38.25" customHeight="1">
      <c r="A165" s="48" t="s">
        <v>191</v>
      </c>
      <c r="B165" s="67" t="s">
        <v>33</v>
      </c>
      <c r="C165" s="50" t="s">
        <v>29</v>
      </c>
      <c r="D165" s="50" t="s">
        <v>23</v>
      </c>
      <c r="E165" s="51" t="s">
        <v>195</v>
      </c>
      <c r="F165" s="52"/>
      <c r="G165" s="25">
        <f>G166+G167+G168+G169+G170+G171</f>
        <v>8900.4</v>
      </c>
    </row>
    <row r="166" spans="1:7" ht="93" customHeight="1">
      <c r="A166" s="48" t="s">
        <v>111</v>
      </c>
      <c r="B166" s="67" t="s">
        <v>33</v>
      </c>
      <c r="C166" s="50" t="s">
        <v>29</v>
      </c>
      <c r="D166" s="50" t="s">
        <v>23</v>
      </c>
      <c r="E166" s="51" t="s">
        <v>455</v>
      </c>
      <c r="F166" s="52" t="s">
        <v>55</v>
      </c>
      <c r="G166" s="24">
        <v>5668.9</v>
      </c>
    </row>
    <row r="167" spans="1:7" ht="57.75" customHeight="1">
      <c r="A167" s="48" t="s">
        <v>323</v>
      </c>
      <c r="B167" s="67" t="s">
        <v>33</v>
      </c>
      <c r="C167" s="50" t="s">
        <v>29</v>
      </c>
      <c r="D167" s="50" t="s">
        <v>23</v>
      </c>
      <c r="E167" s="51" t="s">
        <v>455</v>
      </c>
      <c r="F167" s="52" t="s">
        <v>54</v>
      </c>
      <c r="G167" s="24">
        <v>1109.1</v>
      </c>
    </row>
    <row r="168" spans="1:7" ht="46.5" customHeight="1">
      <c r="A168" s="48" t="s">
        <v>125</v>
      </c>
      <c r="B168" s="67" t="s">
        <v>33</v>
      </c>
      <c r="C168" s="50" t="s">
        <v>29</v>
      </c>
      <c r="D168" s="50" t="s">
        <v>23</v>
      </c>
      <c r="E168" s="51" t="s">
        <v>455</v>
      </c>
      <c r="F168" s="52" t="s">
        <v>50</v>
      </c>
      <c r="G168" s="24">
        <v>604.8</v>
      </c>
    </row>
    <row r="169" spans="1:7" ht="131.25" customHeight="1">
      <c r="A169" s="48" t="s">
        <v>167</v>
      </c>
      <c r="B169" s="67" t="s">
        <v>33</v>
      </c>
      <c r="C169" s="50" t="s">
        <v>29</v>
      </c>
      <c r="D169" s="50" t="s">
        <v>23</v>
      </c>
      <c r="E169" s="51" t="s">
        <v>456</v>
      </c>
      <c r="F169" s="52" t="s">
        <v>55</v>
      </c>
      <c r="G169" s="24">
        <v>127.8</v>
      </c>
    </row>
    <row r="170" spans="1:7" ht="82.5" customHeight="1">
      <c r="A170" s="48" t="s">
        <v>99</v>
      </c>
      <c r="B170" s="67" t="s">
        <v>33</v>
      </c>
      <c r="C170" s="50" t="s">
        <v>29</v>
      </c>
      <c r="D170" s="50" t="s">
        <v>23</v>
      </c>
      <c r="E170" s="51" t="s">
        <v>456</v>
      </c>
      <c r="F170" s="80" t="s">
        <v>56</v>
      </c>
      <c r="G170" s="24">
        <v>19</v>
      </c>
    </row>
    <row r="171" spans="1:7" s="2" customFormat="1" ht="109.5" customHeight="1">
      <c r="A171" s="48" t="s">
        <v>446</v>
      </c>
      <c r="B171" s="67" t="s">
        <v>33</v>
      </c>
      <c r="C171" s="50" t="s">
        <v>29</v>
      </c>
      <c r="D171" s="50" t="s">
        <v>23</v>
      </c>
      <c r="E171" s="51" t="s">
        <v>457</v>
      </c>
      <c r="F171" s="80" t="s">
        <v>55</v>
      </c>
      <c r="G171" s="24">
        <v>1370.8</v>
      </c>
    </row>
    <row r="172" spans="1:7" ht="45.75" customHeight="1">
      <c r="A172" s="48" t="s">
        <v>370</v>
      </c>
      <c r="B172" s="67" t="s">
        <v>33</v>
      </c>
      <c r="C172" s="50" t="s">
        <v>29</v>
      </c>
      <c r="D172" s="50" t="s">
        <v>23</v>
      </c>
      <c r="E172" s="51" t="s">
        <v>48</v>
      </c>
      <c r="F172" s="80"/>
      <c r="G172" s="24">
        <f>G173</f>
        <v>154.3</v>
      </c>
    </row>
    <row r="173" spans="1:7" s="12" customFormat="1" ht="68.25" customHeight="1">
      <c r="A173" s="48" t="s">
        <v>371</v>
      </c>
      <c r="B173" s="67" t="s">
        <v>33</v>
      </c>
      <c r="C173" s="50" t="s">
        <v>29</v>
      </c>
      <c r="D173" s="50" t="s">
        <v>23</v>
      </c>
      <c r="E173" s="51" t="s">
        <v>275</v>
      </c>
      <c r="F173" s="80"/>
      <c r="G173" s="24">
        <f>G174</f>
        <v>154.3</v>
      </c>
    </row>
    <row r="174" spans="1:7" ht="50.25" customHeight="1">
      <c r="A174" s="48" t="s">
        <v>276</v>
      </c>
      <c r="B174" s="67" t="s">
        <v>33</v>
      </c>
      <c r="C174" s="50" t="s">
        <v>29</v>
      </c>
      <c r="D174" s="50" t="s">
        <v>23</v>
      </c>
      <c r="E174" s="51" t="s">
        <v>277</v>
      </c>
      <c r="F174" s="80" t="s">
        <v>54</v>
      </c>
      <c r="G174" s="24">
        <v>154.3</v>
      </c>
    </row>
    <row r="175" spans="1:7" ht="24" customHeight="1">
      <c r="A175" s="43" t="s">
        <v>278</v>
      </c>
      <c r="B175" s="65" t="s">
        <v>33</v>
      </c>
      <c r="C175" s="45" t="s">
        <v>29</v>
      </c>
      <c r="D175" s="45" t="s">
        <v>27</v>
      </c>
      <c r="E175" s="46"/>
      <c r="F175" s="81"/>
      <c r="G175" s="23">
        <f>G176</f>
        <v>1032.1</v>
      </c>
    </row>
    <row r="176" spans="1:7" s="3" customFormat="1" ht="35.25" customHeight="1">
      <c r="A176" s="55" t="s">
        <v>279</v>
      </c>
      <c r="B176" s="66" t="s">
        <v>33</v>
      </c>
      <c r="C176" s="57" t="s">
        <v>29</v>
      </c>
      <c r="D176" s="57" t="s">
        <v>27</v>
      </c>
      <c r="E176" s="53" t="s">
        <v>240</v>
      </c>
      <c r="F176" s="75"/>
      <c r="G176" s="25">
        <f>G177</f>
        <v>1032.1</v>
      </c>
    </row>
    <row r="177" spans="1:7" ht="31.5">
      <c r="A177" s="48" t="s">
        <v>280</v>
      </c>
      <c r="B177" s="67" t="s">
        <v>33</v>
      </c>
      <c r="C177" s="50" t="s">
        <v>29</v>
      </c>
      <c r="D177" s="50" t="s">
        <v>27</v>
      </c>
      <c r="E177" s="51" t="s">
        <v>281</v>
      </c>
      <c r="F177" s="80"/>
      <c r="G177" s="24">
        <f>G179+G178</f>
        <v>1032.1</v>
      </c>
    </row>
    <row r="178" spans="1:7" ht="96" customHeight="1">
      <c r="A178" s="48" t="s">
        <v>458</v>
      </c>
      <c r="B178" s="67" t="s">
        <v>33</v>
      </c>
      <c r="C178" s="50" t="s">
        <v>29</v>
      </c>
      <c r="D178" s="50" t="s">
        <v>27</v>
      </c>
      <c r="E178" s="51" t="s">
        <v>282</v>
      </c>
      <c r="F178" s="80" t="s">
        <v>55</v>
      </c>
      <c r="G178" s="24">
        <v>671.6</v>
      </c>
    </row>
    <row r="179" spans="1:7" ht="63.75" customHeight="1">
      <c r="A179" s="48" t="s">
        <v>459</v>
      </c>
      <c r="B179" s="67" t="s">
        <v>33</v>
      </c>
      <c r="C179" s="50" t="s">
        <v>29</v>
      </c>
      <c r="D179" s="50" t="s">
        <v>27</v>
      </c>
      <c r="E179" s="51" t="s">
        <v>282</v>
      </c>
      <c r="F179" s="80" t="s">
        <v>54</v>
      </c>
      <c r="G179" s="24">
        <v>360.5</v>
      </c>
    </row>
    <row r="180" spans="1:7" ht="28.5" customHeight="1">
      <c r="A180" s="43" t="s">
        <v>171</v>
      </c>
      <c r="B180" s="65" t="s">
        <v>33</v>
      </c>
      <c r="C180" s="45" t="s">
        <v>29</v>
      </c>
      <c r="D180" s="45" t="s">
        <v>24</v>
      </c>
      <c r="E180" s="46"/>
      <c r="F180" s="47"/>
      <c r="G180" s="23">
        <f>G181+G187</f>
        <v>3221.9</v>
      </c>
    </row>
    <row r="181" spans="1:7" ht="33.75" customHeight="1">
      <c r="A181" s="55" t="s">
        <v>273</v>
      </c>
      <c r="B181" s="66" t="s">
        <v>33</v>
      </c>
      <c r="C181" s="57" t="s">
        <v>29</v>
      </c>
      <c r="D181" s="57" t="s">
        <v>24</v>
      </c>
      <c r="E181" s="53" t="s">
        <v>24</v>
      </c>
      <c r="F181" s="54"/>
      <c r="G181" s="25">
        <f>G182</f>
        <v>3166.9</v>
      </c>
    </row>
    <row r="182" spans="1:7" ht="31.5">
      <c r="A182" s="48" t="s">
        <v>194</v>
      </c>
      <c r="B182" s="67" t="s">
        <v>33</v>
      </c>
      <c r="C182" s="50" t="s">
        <v>29</v>
      </c>
      <c r="D182" s="50" t="s">
        <v>24</v>
      </c>
      <c r="E182" s="51" t="s">
        <v>98</v>
      </c>
      <c r="F182" s="52"/>
      <c r="G182" s="25">
        <f>G183</f>
        <v>3166.9</v>
      </c>
    </row>
    <row r="183" spans="1:7" s="3" customFormat="1" ht="36" customHeight="1">
      <c r="A183" s="48" t="s">
        <v>191</v>
      </c>
      <c r="B183" s="67" t="s">
        <v>33</v>
      </c>
      <c r="C183" s="50" t="s">
        <v>29</v>
      </c>
      <c r="D183" s="50" t="s">
        <v>24</v>
      </c>
      <c r="E183" s="51" t="s">
        <v>192</v>
      </c>
      <c r="F183" s="52"/>
      <c r="G183" s="25">
        <f>G184+G185+G186</f>
        <v>3166.9</v>
      </c>
    </row>
    <row r="184" spans="1:7" s="2" customFormat="1" ht="103.5" customHeight="1">
      <c r="A184" s="48" t="s">
        <v>78</v>
      </c>
      <c r="B184" s="67" t="s">
        <v>33</v>
      </c>
      <c r="C184" s="68" t="s">
        <v>29</v>
      </c>
      <c r="D184" s="68" t="s">
        <v>24</v>
      </c>
      <c r="E184" s="51" t="s">
        <v>193</v>
      </c>
      <c r="F184" s="52" t="s">
        <v>55</v>
      </c>
      <c r="G184" s="24">
        <v>936.6</v>
      </c>
    </row>
    <row r="185" spans="1:7" s="2" customFormat="1" ht="96.75" customHeight="1">
      <c r="A185" s="48" t="s">
        <v>111</v>
      </c>
      <c r="B185" s="67" t="s">
        <v>33</v>
      </c>
      <c r="C185" s="68" t="s">
        <v>29</v>
      </c>
      <c r="D185" s="68" t="s">
        <v>24</v>
      </c>
      <c r="E185" s="51" t="s">
        <v>460</v>
      </c>
      <c r="F185" s="52" t="s">
        <v>55</v>
      </c>
      <c r="G185" s="24">
        <v>1664.9</v>
      </c>
    </row>
    <row r="186" spans="1:7" s="2" customFormat="1" ht="114" customHeight="1">
      <c r="A186" s="48" t="s">
        <v>446</v>
      </c>
      <c r="B186" s="67" t="s">
        <v>33</v>
      </c>
      <c r="C186" s="68" t="s">
        <v>29</v>
      </c>
      <c r="D186" s="68" t="s">
        <v>24</v>
      </c>
      <c r="E186" s="51" t="s">
        <v>457</v>
      </c>
      <c r="F186" s="52" t="s">
        <v>55</v>
      </c>
      <c r="G186" s="24">
        <v>565.4</v>
      </c>
    </row>
    <row r="187" spans="1:7" s="2" customFormat="1" ht="51.75" customHeight="1">
      <c r="A187" s="55" t="s">
        <v>372</v>
      </c>
      <c r="B187" s="66" t="s">
        <v>33</v>
      </c>
      <c r="C187" s="77" t="s">
        <v>29</v>
      </c>
      <c r="D187" s="77" t="s">
        <v>24</v>
      </c>
      <c r="E187" s="53" t="s">
        <v>29</v>
      </c>
      <c r="F187" s="54"/>
      <c r="G187" s="25">
        <f>G188+G190</f>
        <v>55</v>
      </c>
    </row>
    <row r="188" spans="1:7" s="2" customFormat="1" ht="36.75" customHeight="1">
      <c r="A188" s="48" t="s">
        <v>373</v>
      </c>
      <c r="B188" s="67" t="s">
        <v>33</v>
      </c>
      <c r="C188" s="68" t="s">
        <v>29</v>
      </c>
      <c r="D188" s="68" t="s">
        <v>24</v>
      </c>
      <c r="E188" s="51" t="s">
        <v>374</v>
      </c>
      <c r="F188" s="52"/>
      <c r="G188" s="24">
        <v>15</v>
      </c>
    </row>
    <row r="189" spans="1:7" s="2" customFormat="1" ht="88.5" customHeight="1">
      <c r="A189" s="48" t="s">
        <v>258</v>
      </c>
      <c r="B189" s="67" t="s">
        <v>33</v>
      </c>
      <c r="C189" s="68" t="s">
        <v>29</v>
      </c>
      <c r="D189" s="68" t="s">
        <v>24</v>
      </c>
      <c r="E189" s="51" t="s">
        <v>375</v>
      </c>
      <c r="F189" s="52" t="s">
        <v>54</v>
      </c>
      <c r="G189" s="24">
        <v>15</v>
      </c>
    </row>
    <row r="190" spans="1:7" s="2" customFormat="1" ht="54" customHeight="1">
      <c r="A190" s="48" t="s">
        <v>376</v>
      </c>
      <c r="B190" s="67" t="s">
        <v>33</v>
      </c>
      <c r="C190" s="68" t="s">
        <v>29</v>
      </c>
      <c r="D190" s="68" t="s">
        <v>24</v>
      </c>
      <c r="E190" s="51" t="s">
        <v>298</v>
      </c>
      <c r="F190" s="52"/>
      <c r="G190" s="24">
        <v>40</v>
      </c>
    </row>
    <row r="191" spans="1:7" s="2" customFormat="1" ht="81.75" customHeight="1">
      <c r="A191" s="48" t="s">
        <v>258</v>
      </c>
      <c r="B191" s="67" t="s">
        <v>33</v>
      </c>
      <c r="C191" s="68" t="s">
        <v>29</v>
      </c>
      <c r="D191" s="68" t="s">
        <v>24</v>
      </c>
      <c r="E191" s="51" t="s">
        <v>259</v>
      </c>
      <c r="F191" s="52" t="s">
        <v>54</v>
      </c>
      <c r="G191" s="24">
        <v>39.9</v>
      </c>
    </row>
    <row r="192" spans="1:7" ht="23.25" customHeight="1">
      <c r="A192" s="38" t="s">
        <v>5</v>
      </c>
      <c r="B192" s="39" t="s">
        <v>33</v>
      </c>
      <c r="C192" s="40" t="s">
        <v>39</v>
      </c>
      <c r="D192" s="40"/>
      <c r="E192" s="41"/>
      <c r="F192" s="42"/>
      <c r="G192" s="22">
        <f>G193+G197</f>
        <v>419.3</v>
      </c>
    </row>
    <row r="193" spans="1:7" s="3" customFormat="1" ht="16.5" customHeight="1">
      <c r="A193" s="43" t="s">
        <v>52</v>
      </c>
      <c r="B193" s="44" t="s">
        <v>33</v>
      </c>
      <c r="C193" s="45" t="s">
        <v>39</v>
      </c>
      <c r="D193" s="45" t="s">
        <v>23</v>
      </c>
      <c r="E193" s="46"/>
      <c r="F193" s="47"/>
      <c r="G193" s="23">
        <f>G194</f>
        <v>50</v>
      </c>
    </row>
    <row r="194" spans="1:7" s="3" customFormat="1" ht="33.75" customHeight="1">
      <c r="A194" s="55" t="s">
        <v>377</v>
      </c>
      <c r="B194" s="56" t="s">
        <v>33</v>
      </c>
      <c r="C194" s="57" t="s">
        <v>39</v>
      </c>
      <c r="D194" s="57" t="s">
        <v>23</v>
      </c>
      <c r="E194" s="53" t="s">
        <v>28</v>
      </c>
      <c r="F194" s="54"/>
      <c r="G194" s="25">
        <f>G195</f>
        <v>50</v>
      </c>
    </row>
    <row r="195" spans="1:7" s="3" customFormat="1" ht="30" customHeight="1">
      <c r="A195" s="48" t="s">
        <v>378</v>
      </c>
      <c r="B195" s="49" t="s">
        <v>33</v>
      </c>
      <c r="C195" s="50" t="s">
        <v>39</v>
      </c>
      <c r="D195" s="50" t="s">
        <v>23</v>
      </c>
      <c r="E195" s="51" t="s">
        <v>205</v>
      </c>
      <c r="F195" s="52"/>
      <c r="G195" s="25">
        <f>G196</f>
        <v>50</v>
      </c>
    </row>
    <row r="196" spans="1:7" s="3" customFormat="1" ht="54.75" customHeight="1">
      <c r="A196" s="48" t="s">
        <v>183</v>
      </c>
      <c r="B196" s="67" t="s">
        <v>33</v>
      </c>
      <c r="C196" s="68" t="s">
        <v>39</v>
      </c>
      <c r="D196" s="68" t="s">
        <v>23</v>
      </c>
      <c r="E196" s="51" t="s">
        <v>204</v>
      </c>
      <c r="F196" s="52" t="s">
        <v>54</v>
      </c>
      <c r="G196" s="24">
        <v>50</v>
      </c>
    </row>
    <row r="197" spans="1:7" s="3" customFormat="1" ht="25.5" customHeight="1">
      <c r="A197" s="43" t="s">
        <v>8</v>
      </c>
      <c r="B197" s="44" t="s">
        <v>33</v>
      </c>
      <c r="C197" s="45" t="s">
        <v>39</v>
      </c>
      <c r="D197" s="45" t="s">
        <v>31</v>
      </c>
      <c r="E197" s="46"/>
      <c r="F197" s="47"/>
      <c r="G197" s="23">
        <f>G198</f>
        <v>369.3</v>
      </c>
    </row>
    <row r="198" spans="1:7" s="3" customFormat="1" ht="36.75" customHeight="1">
      <c r="A198" s="55" t="s">
        <v>273</v>
      </c>
      <c r="B198" s="66" t="s">
        <v>33</v>
      </c>
      <c r="C198" s="57" t="s">
        <v>39</v>
      </c>
      <c r="D198" s="57" t="s">
        <v>31</v>
      </c>
      <c r="E198" s="53" t="s">
        <v>24</v>
      </c>
      <c r="F198" s="54"/>
      <c r="G198" s="25">
        <f>G199</f>
        <v>369.3</v>
      </c>
    </row>
    <row r="199" spans="1:7" s="3" customFormat="1" ht="33" customHeight="1">
      <c r="A199" s="48" t="s">
        <v>194</v>
      </c>
      <c r="B199" s="67" t="s">
        <v>33</v>
      </c>
      <c r="C199" s="50" t="s">
        <v>39</v>
      </c>
      <c r="D199" s="50" t="s">
        <v>31</v>
      </c>
      <c r="E199" s="51" t="s">
        <v>98</v>
      </c>
      <c r="F199" s="52"/>
      <c r="G199" s="25">
        <f>G201</f>
        <v>369.3</v>
      </c>
    </row>
    <row r="200" spans="1:7" s="3" customFormat="1" ht="35.25" customHeight="1">
      <c r="A200" s="48" t="s">
        <v>191</v>
      </c>
      <c r="B200" s="67" t="s">
        <v>33</v>
      </c>
      <c r="C200" s="50" t="s">
        <v>39</v>
      </c>
      <c r="D200" s="50" t="s">
        <v>31</v>
      </c>
      <c r="E200" s="51" t="s">
        <v>192</v>
      </c>
      <c r="F200" s="52"/>
      <c r="G200" s="25">
        <f>G201</f>
        <v>369.3</v>
      </c>
    </row>
    <row r="201" spans="1:7" s="3" customFormat="1" ht="96.75" customHeight="1">
      <c r="A201" s="48" t="s">
        <v>78</v>
      </c>
      <c r="B201" s="67" t="s">
        <v>33</v>
      </c>
      <c r="C201" s="68" t="s">
        <v>39</v>
      </c>
      <c r="D201" s="68" t="s">
        <v>31</v>
      </c>
      <c r="E201" s="51" t="s">
        <v>193</v>
      </c>
      <c r="F201" s="52" t="s">
        <v>55</v>
      </c>
      <c r="G201" s="24">
        <v>369.3</v>
      </c>
    </row>
    <row r="202" spans="1:7" s="3" customFormat="1" ht="26.25" customHeight="1">
      <c r="A202" s="38" t="s">
        <v>324</v>
      </c>
      <c r="B202" s="63" t="s">
        <v>33</v>
      </c>
      <c r="C202" s="70" t="s">
        <v>240</v>
      </c>
      <c r="D202" s="70"/>
      <c r="E202" s="41"/>
      <c r="F202" s="42"/>
      <c r="G202" s="22">
        <f>G203+G208</f>
        <v>1031.9</v>
      </c>
    </row>
    <row r="203" spans="1:7" s="3" customFormat="1" ht="20.25" customHeight="1">
      <c r="A203" s="82" t="s">
        <v>325</v>
      </c>
      <c r="B203" s="63" t="s">
        <v>33</v>
      </c>
      <c r="C203" s="70" t="s">
        <v>240</v>
      </c>
      <c r="D203" s="70" t="s">
        <v>27</v>
      </c>
      <c r="E203" s="41"/>
      <c r="F203" s="42"/>
      <c r="G203" s="22">
        <f>G204</f>
        <v>886.3</v>
      </c>
    </row>
    <row r="204" spans="1:7" s="3" customFormat="1" ht="36.75" customHeight="1">
      <c r="A204" s="55" t="s">
        <v>379</v>
      </c>
      <c r="B204" s="66" t="s">
        <v>33</v>
      </c>
      <c r="C204" s="77" t="s">
        <v>240</v>
      </c>
      <c r="D204" s="77" t="s">
        <v>27</v>
      </c>
      <c r="E204" s="53" t="s">
        <v>31</v>
      </c>
      <c r="F204" s="54"/>
      <c r="G204" s="25">
        <f>G205</f>
        <v>886.3</v>
      </c>
    </row>
    <row r="205" spans="1:7" s="3" customFormat="1" ht="34.5" customHeight="1">
      <c r="A205" s="83" t="s">
        <v>327</v>
      </c>
      <c r="B205" s="67" t="s">
        <v>33</v>
      </c>
      <c r="C205" s="68" t="s">
        <v>240</v>
      </c>
      <c r="D205" s="68" t="s">
        <v>27</v>
      </c>
      <c r="E205" s="51" t="s">
        <v>380</v>
      </c>
      <c r="F205" s="52"/>
      <c r="G205" s="24">
        <f>G206+G207</f>
        <v>886.3</v>
      </c>
    </row>
    <row r="206" spans="1:7" s="3" customFormat="1" ht="92.25" customHeight="1">
      <c r="A206" s="48" t="s">
        <v>328</v>
      </c>
      <c r="B206" s="67" t="s">
        <v>33</v>
      </c>
      <c r="C206" s="68" t="s">
        <v>240</v>
      </c>
      <c r="D206" s="68" t="s">
        <v>27</v>
      </c>
      <c r="E206" s="51" t="s">
        <v>381</v>
      </c>
      <c r="F206" s="52" t="s">
        <v>55</v>
      </c>
      <c r="G206" s="24">
        <v>572.1</v>
      </c>
    </row>
    <row r="207" spans="1:7" s="3" customFormat="1" ht="51.75" customHeight="1">
      <c r="A207" s="48" t="s">
        <v>329</v>
      </c>
      <c r="B207" s="67" t="s">
        <v>33</v>
      </c>
      <c r="C207" s="68" t="s">
        <v>240</v>
      </c>
      <c r="D207" s="68" t="s">
        <v>27</v>
      </c>
      <c r="E207" s="51" t="s">
        <v>381</v>
      </c>
      <c r="F207" s="52" t="s">
        <v>54</v>
      </c>
      <c r="G207" s="24">
        <v>314.2</v>
      </c>
    </row>
    <row r="208" spans="1:7" s="3" customFormat="1" ht="28.5" customHeight="1">
      <c r="A208" s="43" t="s">
        <v>330</v>
      </c>
      <c r="B208" s="65" t="s">
        <v>33</v>
      </c>
      <c r="C208" s="73" t="s">
        <v>240</v>
      </c>
      <c r="D208" s="73" t="s">
        <v>24</v>
      </c>
      <c r="E208" s="46"/>
      <c r="F208" s="47"/>
      <c r="G208" s="23">
        <f>G209</f>
        <v>145.60000000000002</v>
      </c>
    </row>
    <row r="209" spans="1:7" ht="34.5" customHeight="1">
      <c r="A209" s="84" t="s">
        <v>379</v>
      </c>
      <c r="B209" s="66" t="s">
        <v>33</v>
      </c>
      <c r="C209" s="77" t="s">
        <v>240</v>
      </c>
      <c r="D209" s="77" t="s">
        <v>24</v>
      </c>
      <c r="E209" s="53" t="s">
        <v>31</v>
      </c>
      <c r="F209" s="54"/>
      <c r="G209" s="25">
        <f>G210</f>
        <v>145.60000000000002</v>
      </c>
    </row>
    <row r="210" spans="1:7" ht="32.25" customHeight="1">
      <c r="A210" s="83" t="s">
        <v>327</v>
      </c>
      <c r="B210" s="67" t="s">
        <v>33</v>
      </c>
      <c r="C210" s="68" t="s">
        <v>240</v>
      </c>
      <c r="D210" s="68" t="s">
        <v>24</v>
      </c>
      <c r="E210" s="51" t="s">
        <v>380</v>
      </c>
      <c r="F210" s="52"/>
      <c r="G210" s="24">
        <f>G211+G212</f>
        <v>145.60000000000002</v>
      </c>
    </row>
    <row r="211" spans="1:7" ht="93" customHeight="1">
      <c r="A211" s="48" t="s">
        <v>328</v>
      </c>
      <c r="B211" s="67" t="s">
        <v>33</v>
      </c>
      <c r="C211" s="68" t="s">
        <v>240</v>
      </c>
      <c r="D211" s="68" t="s">
        <v>24</v>
      </c>
      <c r="E211" s="51" t="s">
        <v>381</v>
      </c>
      <c r="F211" s="52" t="s">
        <v>55</v>
      </c>
      <c r="G211" s="24">
        <v>141.3</v>
      </c>
    </row>
    <row r="212" spans="1:7" ht="53.25" customHeight="1">
      <c r="A212" s="48" t="s">
        <v>329</v>
      </c>
      <c r="B212" s="67" t="s">
        <v>33</v>
      </c>
      <c r="C212" s="68" t="s">
        <v>240</v>
      </c>
      <c r="D212" s="68" t="s">
        <v>24</v>
      </c>
      <c r="E212" s="51" t="s">
        <v>381</v>
      </c>
      <c r="F212" s="52" t="s">
        <v>54</v>
      </c>
      <c r="G212" s="24">
        <v>4.3</v>
      </c>
    </row>
    <row r="213" spans="1:7" ht="30" customHeight="1">
      <c r="A213" s="38" t="s">
        <v>382</v>
      </c>
      <c r="B213" s="39" t="s">
        <v>34</v>
      </c>
      <c r="C213" s="40"/>
      <c r="D213" s="40"/>
      <c r="E213" s="41"/>
      <c r="F213" s="42"/>
      <c r="G213" s="22">
        <f>G214+G297+G306</f>
        <v>349906.2</v>
      </c>
    </row>
    <row r="214" spans="1:7" s="2" customFormat="1" ht="15.75">
      <c r="A214" s="38" t="s">
        <v>1</v>
      </c>
      <c r="B214" s="39" t="s">
        <v>34</v>
      </c>
      <c r="C214" s="40" t="s">
        <v>30</v>
      </c>
      <c r="D214" s="40"/>
      <c r="E214" s="41"/>
      <c r="F214" s="42"/>
      <c r="G214" s="22">
        <f>G215+G236+G260+G270</f>
        <v>338650.2</v>
      </c>
    </row>
    <row r="215" spans="1:7" ht="15.75">
      <c r="A215" s="43" t="s">
        <v>10</v>
      </c>
      <c r="B215" s="44" t="s">
        <v>34</v>
      </c>
      <c r="C215" s="45" t="s">
        <v>30</v>
      </c>
      <c r="D215" s="45" t="s">
        <v>23</v>
      </c>
      <c r="E215" s="46"/>
      <c r="F215" s="47"/>
      <c r="G215" s="23">
        <f>G216+G231</f>
        <v>94730.4</v>
      </c>
    </row>
    <row r="216" spans="1:7" ht="30" customHeight="1">
      <c r="A216" s="55" t="s">
        <v>366</v>
      </c>
      <c r="B216" s="56" t="s">
        <v>34</v>
      </c>
      <c r="C216" s="57" t="s">
        <v>30</v>
      </c>
      <c r="D216" s="57" t="s">
        <v>23</v>
      </c>
      <c r="E216" s="53" t="s">
        <v>26</v>
      </c>
      <c r="F216" s="54"/>
      <c r="G216" s="25">
        <f>G217+G228</f>
        <v>94702.7</v>
      </c>
    </row>
    <row r="217" spans="1:7" ht="38.25" customHeight="1">
      <c r="A217" s="48" t="s">
        <v>103</v>
      </c>
      <c r="B217" s="49" t="s">
        <v>34</v>
      </c>
      <c r="C217" s="50" t="s">
        <v>30</v>
      </c>
      <c r="D217" s="50" t="s">
        <v>23</v>
      </c>
      <c r="E217" s="51" t="s">
        <v>104</v>
      </c>
      <c r="F217" s="52"/>
      <c r="G217" s="24">
        <f>G218</f>
        <v>93785</v>
      </c>
    </row>
    <row r="218" spans="1:7" ht="63" customHeight="1">
      <c r="A218" s="48" t="s">
        <v>461</v>
      </c>
      <c r="B218" s="49" t="s">
        <v>34</v>
      </c>
      <c r="C218" s="50" t="s">
        <v>30</v>
      </c>
      <c r="D218" s="50" t="s">
        <v>23</v>
      </c>
      <c r="E218" s="51" t="s">
        <v>105</v>
      </c>
      <c r="F218" s="52"/>
      <c r="G218" s="24">
        <f>SUM(G219:G227)</f>
        <v>93785</v>
      </c>
    </row>
    <row r="219" spans="1:7" ht="63.75" customHeight="1">
      <c r="A219" s="48" t="s">
        <v>213</v>
      </c>
      <c r="B219" s="49" t="s">
        <v>34</v>
      </c>
      <c r="C219" s="50" t="s">
        <v>30</v>
      </c>
      <c r="D219" s="50" t="s">
        <v>23</v>
      </c>
      <c r="E219" s="51" t="s">
        <v>331</v>
      </c>
      <c r="F219" s="52" t="s">
        <v>54</v>
      </c>
      <c r="G219" s="24">
        <v>18949.5</v>
      </c>
    </row>
    <row r="220" spans="1:7" ht="45" customHeight="1">
      <c r="A220" s="48" t="s">
        <v>106</v>
      </c>
      <c r="B220" s="49" t="s">
        <v>34</v>
      </c>
      <c r="C220" s="50" t="s">
        <v>30</v>
      </c>
      <c r="D220" s="50" t="s">
        <v>23</v>
      </c>
      <c r="E220" s="51" t="s">
        <v>331</v>
      </c>
      <c r="F220" s="52" t="s">
        <v>50</v>
      </c>
      <c r="G220" s="24">
        <v>123.5</v>
      </c>
    </row>
    <row r="221" spans="1:7" ht="97.5" customHeight="1">
      <c r="A221" s="48" t="s">
        <v>172</v>
      </c>
      <c r="B221" s="49" t="s">
        <v>34</v>
      </c>
      <c r="C221" s="50" t="s">
        <v>30</v>
      </c>
      <c r="D221" s="50" t="s">
        <v>23</v>
      </c>
      <c r="E221" s="51" t="s">
        <v>332</v>
      </c>
      <c r="F221" s="52" t="s">
        <v>55</v>
      </c>
      <c r="G221" s="24">
        <v>69183.3</v>
      </c>
    </row>
    <row r="222" spans="1:7" ht="63.75" customHeight="1">
      <c r="A222" s="48" t="s">
        <v>212</v>
      </c>
      <c r="B222" s="49" t="s">
        <v>34</v>
      </c>
      <c r="C222" s="68" t="s">
        <v>30</v>
      </c>
      <c r="D222" s="50" t="s">
        <v>23</v>
      </c>
      <c r="E222" s="51" t="s">
        <v>332</v>
      </c>
      <c r="F222" s="52" t="s">
        <v>54</v>
      </c>
      <c r="G222" s="24">
        <v>1633.9</v>
      </c>
    </row>
    <row r="223" spans="1:7" ht="51.75" customHeight="1">
      <c r="A223" s="48" t="s">
        <v>462</v>
      </c>
      <c r="B223" s="49" t="s">
        <v>34</v>
      </c>
      <c r="C223" s="50" t="s">
        <v>30</v>
      </c>
      <c r="D223" s="50" t="s">
        <v>23</v>
      </c>
      <c r="E223" s="51" t="s">
        <v>332</v>
      </c>
      <c r="F223" s="52" t="s">
        <v>56</v>
      </c>
      <c r="G223" s="85">
        <v>2.4</v>
      </c>
    </row>
    <row r="224" spans="1:7" ht="151.5" customHeight="1">
      <c r="A224" s="48" t="s">
        <v>92</v>
      </c>
      <c r="B224" s="49" t="s">
        <v>34</v>
      </c>
      <c r="C224" s="68" t="s">
        <v>30</v>
      </c>
      <c r="D224" s="50" t="s">
        <v>23</v>
      </c>
      <c r="E224" s="79" t="s">
        <v>333</v>
      </c>
      <c r="F224" s="52" t="s">
        <v>55</v>
      </c>
      <c r="G224" s="24">
        <v>1024.7</v>
      </c>
    </row>
    <row r="225" spans="1:7" ht="105" customHeight="1">
      <c r="A225" s="48" t="s">
        <v>107</v>
      </c>
      <c r="B225" s="49" t="s">
        <v>34</v>
      </c>
      <c r="C225" s="68" t="s">
        <v>30</v>
      </c>
      <c r="D225" s="50" t="s">
        <v>23</v>
      </c>
      <c r="E225" s="79" t="s">
        <v>333</v>
      </c>
      <c r="F225" s="52" t="s">
        <v>56</v>
      </c>
      <c r="G225" s="24">
        <v>105</v>
      </c>
    </row>
    <row r="226" spans="1:7" s="3" customFormat="1" ht="71.25" customHeight="1">
      <c r="A226" s="48" t="s">
        <v>184</v>
      </c>
      <c r="B226" s="49" t="s">
        <v>34</v>
      </c>
      <c r="C226" s="68" t="s">
        <v>30</v>
      </c>
      <c r="D226" s="50" t="s">
        <v>23</v>
      </c>
      <c r="E226" s="51" t="s">
        <v>283</v>
      </c>
      <c r="F226" s="52" t="s">
        <v>54</v>
      </c>
      <c r="G226" s="24">
        <v>2692.1</v>
      </c>
    </row>
    <row r="227" spans="1:7" s="3" customFormat="1" ht="71.25" customHeight="1">
      <c r="A227" s="48" t="s">
        <v>463</v>
      </c>
      <c r="B227" s="49" t="s">
        <v>34</v>
      </c>
      <c r="C227" s="68" t="s">
        <v>30</v>
      </c>
      <c r="D227" s="50" t="s">
        <v>23</v>
      </c>
      <c r="E227" s="51" t="s">
        <v>255</v>
      </c>
      <c r="F227" s="52" t="s">
        <v>54</v>
      </c>
      <c r="G227" s="24">
        <v>70.6</v>
      </c>
    </row>
    <row r="228" spans="1:7" s="3" customFormat="1" ht="15.75">
      <c r="A228" s="48" t="s">
        <v>383</v>
      </c>
      <c r="B228" s="49" t="s">
        <v>34</v>
      </c>
      <c r="C228" s="50" t="s">
        <v>30</v>
      </c>
      <c r="D228" s="50" t="s">
        <v>23</v>
      </c>
      <c r="E228" s="51" t="s">
        <v>284</v>
      </c>
      <c r="F228" s="52"/>
      <c r="G228" s="24">
        <f>G229</f>
        <v>917.7</v>
      </c>
    </row>
    <row r="229" spans="1:7" s="3" customFormat="1" ht="31.5">
      <c r="A229" s="48" t="s">
        <v>285</v>
      </c>
      <c r="B229" s="49" t="s">
        <v>34</v>
      </c>
      <c r="C229" s="50" t="s">
        <v>30</v>
      </c>
      <c r="D229" s="50" t="s">
        <v>23</v>
      </c>
      <c r="E229" s="51" t="s">
        <v>286</v>
      </c>
      <c r="F229" s="52"/>
      <c r="G229" s="24">
        <f>G230</f>
        <v>917.7</v>
      </c>
    </row>
    <row r="230" spans="1:7" s="3" customFormat="1" ht="30" customHeight="1">
      <c r="A230" s="48" t="s">
        <v>213</v>
      </c>
      <c r="B230" s="49" t="s">
        <v>34</v>
      </c>
      <c r="C230" s="50" t="s">
        <v>30</v>
      </c>
      <c r="D230" s="50" t="s">
        <v>23</v>
      </c>
      <c r="E230" s="51" t="s">
        <v>287</v>
      </c>
      <c r="F230" s="52" t="s">
        <v>54</v>
      </c>
      <c r="G230" s="24">
        <v>917.7</v>
      </c>
    </row>
    <row r="231" spans="1:7" s="3" customFormat="1" ht="50.25" customHeight="1">
      <c r="A231" s="55" t="s">
        <v>341</v>
      </c>
      <c r="B231" s="56" t="s">
        <v>34</v>
      </c>
      <c r="C231" s="57" t="s">
        <v>30</v>
      </c>
      <c r="D231" s="57" t="s">
        <v>23</v>
      </c>
      <c r="E231" s="53" t="s">
        <v>39</v>
      </c>
      <c r="F231" s="54"/>
      <c r="G231" s="25">
        <f>G232+G234</f>
        <v>27.7</v>
      </c>
    </row>
    <row r="232" spans="1:7" s="3" customFormat="1" ht="33.75" customHeight="1">
      <c r="A232" s="48" t="s">
        <v>464</v>
      </c>
      <c r="B232" s="49" t="s">
        <v>34</v>
      </c>
      <c r="C232" s="50" t="s">
        <v>30</v>
      </c>
      <c r="D232" s="50" t="s">
        <v>23</v>
      </c>
      <c r="E232" s="51" t="s">
        <v>295</v>
      </c>
      <c r="F232" s="52"/>
      <c r="G232" s="24">
        <f>G233</f>
        <v>3</v>
      </c>
    </row>
    <row r="233" spans="1:7" s="3" customFormat="1" ht="51" customHeight="1">
      <c r="A233" s="48" t="s">
        <v>465</v>
      </c>
      <c r="B233" s="49" t="s">
        <v>34</v>
      </c>
      <c r="C233" s="50" t="s">
        <v>30</v>
      </c>
      <c r="D233" s="50" t="s">
        <v>23</v>
      </c>
      <c r="E233" s="51" t="s">
        <v>296</v>
      </c>
      <c r="F233" s="52" t="s">
        <v>54</v>
      </c>
      <c r="G233" s="24">
        <v>3</v>
      </c>
    </row>
    <row r="234" spans="1:7" s="3" customFormat="1" ht="32.25" customHeight="1">
      <c r="A234" s="48" t="s">
        <v>466</v>
      </c>
      <c r="B234" s="49" t="s">
        <v>34</v>
      </c>
      <c r="C234" s="50" t="s">
        <v>30</v>
      </c>
      <c r="D234" s="50" t="s">
        <v>23</v>
      </c>
      <c r="E234" s="51" t="s">
        <v>467</v>
      </c>
      <c r="F234" s="52"/>
      <c r="G234" s="24">
        <f>G235</f>
        <v>24.7</v>
      </c>
    </row>
    <row r="235" spans="1:7" s="3" customFormat="1" ht="51" customHeight="1">
      <c r="A235" s="48" t="s">
        <v>465</v>
      </c>
      <c r="B235" s="49" t="s">
        <v>34</v>
      </c>
      <c r="C235" s="50" t="s">
        <v>30</v>
      </c>
      <c r="D235" s="50" t="s">
        <v>23</v>
      </c>
      <c r="E235" s="51" t="s">
        <v>468</v>
      </c>
      <c r="F235" s="52" t="s">
        <v>54</v>
      </c>
      <c r="G235" s="24">
        <v>24.7</v>
      </c>
    </row>
    <row r="236" spans="1:7" ht="21.75" customHeight="1">
      <c r="A236" s="43" t="s">
        <v>13</v>
      </c>
      <c r="B236" s="44" t="s">
        <v>34</v>
      </c>
      <c r="C236" s="45" t="s">
        <v>30</v>
      </c>
      <c r="D236" s="45" t="s">
        <v>27</v>
      </c>
      <c r="E236" s="46"/>
      <c r="F236" s="47"/>
      <c r="G236" s="23">
        <f>G237+G255</f>
        <v>223082.4</v>
      </c>
    </row>
    <row r="237" spans="1:7" ht="31.5" customHeight="1">
      <c r="A237" s="55" t="s">
        <v>366</v>
      </c>
      <c r="B237" s="56" t="s">
        <v>34</v>
      </c>
      <c r="C237" s="57" t="s">
        <v>30</v>
      </c>
      <c r="D237" s="57" t="s">
        <v>27</v>
      </c>
      <c r="E237" s="53" t="s">
        <v>26</v>
      </c>
      <c r="F237" s="54"/>
      <c r="G237" s="25">
        <f>G238+G252+G249</f>
        <v>222946.4</v>
      </c>
    </row>
    <row r="238" spans="1:7" ht="36.75" customHeight="1">
      <c r="A238" s="48" t="s">
        <v>108</v>
      </c>
      <c r="B238" s="49" t="s">
        <v>34</v>
      </c>
      <c r="C238" s="50" t="s">
        <v>30</v>
      </c>
      <c r="D238" s="50" t="s">
        <v>27</v>
      </c>
      <c r="E238" s="51" t="s">
        <v>109</v>
      </c>
      <c r="F238" s="52"/>
      <c r="G238" s="25">
        <f>G239</f>
        <v>212631.4</v>
      </c>
    </row>
    <row r="239" spans="1:7" ht="31.5">
      <c r="A239" s="48" t="s">
        <v>177</v>
      </c>
      <c r="B239" s="49" t="s">
        <v>34</v>
      </c>
      <c r="C239" s="50" t="s">
        <v>30</v>
      </c>
      <c r="D239" s="50" t="s">
        <v>27</v>
      </c>
      <c r="E239" s="51" t="s">
        <v>175</v>
      </c>
      <c r="F239" s="52"/>
      <c r="G239" s="25">
        <f>SUM(G240:G248)</f>
        <v>212631.4</v>
      </c>
    </row>
    <row r="240" spans="1:7" ht="94.5">
      <c r="A240" s="48" t="s">
        <v>469</v>
      </c>
      <c r="B240" s="49" t="s">
        <v>34</v>
      </c>
      <c r="C240" s="50" t="s">
        <v>30</v>
      </c>
      <c r="D240" s="50" t="s">
        <v>27</v>
      </c>
      <c r="E240" s="51" t="s">
        <v>110</v>
      </c>
      <c r="F240" s="52" t="s">
        <v>55</v>
      </c>
      <c r="G240" s="25">
        <v>17.6</v>
      </c>
    </row>
    <row r="241" spans="1:7" ht="70.5" customHeight="1">
      <c r="A241" s="48" t="s">
        <v>384</v>
      </c>
      <c r="B241" s="49" t="s">
        <v>34</v>
      </c>
      <c r="C241" s="50" t="s">
        <v>30</v>
      </c>
      <c r="D241" s="50" t="s">
        <v>27</v>
      </c>
      <c r="E241" s="51" t="s">
        <v>110</v>
      </c>
      <c r="F241" s="52" t="s">
        <v>54</v>
      </c>
      <c r="G241" s="24">
        <v>24436.6</v>
      </c>
    </row>
    <row r="242" spans="1:7" ht="48" customHeight="1">
      <c r="A242" s="48" t="s">
        <v>214</v>
      </c>
      <c r="B242" s="49" t="s">
        <v>34</v>
      </c>
      <c r="C242" s="50" t="s">
        <v>30</v>
      </c>
      <c r="D242" s="50" t="s">
        <v>27</v>
      </c>
      <c r="E242" s="51" t="s">
        <v>110</v>
      </c>
      <c r="F242" s="52" t="s">
        <v>50</v>
      </c>
      <c r="G242" s="24">
        <v>446.7</v>
      </c>
    </row>
    <row r="243" spans="1:7" ht="98.25" customHeight="1">
      <c r="A243" s="48" t="s">
        <v>334</v>
      </c>
      <c r="B243" s="49" t="s">
        <v>34</v>
      </c>
      <c r="C243" s="50" t="s">
        <v>30</v>
      </c>
      <c r="D243" s="50" t="s">
        <v>27</v>
      </c>
      <c r="E243" s="51" t="s">
        <v>335</v>
      </c>
      <c r="F243" s="80" t="s">
        <v>55</v>
      </c>
      <c r="G243" s="24">
        <v>11171</v>
      </c>
    </row>
    <row r="244" spans="1:7" ht="86.25" customHeight="1">
      <c r="A244" s="48" t="s">
        <v>254</v>
      </c>
      <c r="B244" s="49" t="s">
        <v>34</v>
      </c>
      <c r="C244" s="50" t="s">
        <v>30</v>
      </c>
      <c r="D244" s="50" t="s">
        <v>27</v>
      </c>
      <c r="E244" s="51" t="s">
        <v>336</v>
      </c>
      <c r="F244" s="80" t="s">
        <v>55</v>
      </c>
      <c r="G244" s="24">
        <v>169255.4</v>
      </c>
    </row>
    <row r="245" spans="1:7" ht="55.5" customHeight="1">
      <c r="A245" s="48" t="s">
        <v>288</v>
      </c>
      <c r="B245" s="49" t="s">
        <v>34</v>
      </c>
      <c r="C245" s="50" t="s">
        <v>30</v>
      </c>
      <c r="D245" s="50" t="s">
        <v>27</v>
      </c>
      <c r="E245" s="51" t="s">
        <v>336</v>
      </c>
      <c r="F245" s="80" t="s">
        <v>54</v>
      </c>
      <c r="G245" s="24">
        <v>3356.7</v>
      </c>
    </row>
    <row r="246" spans="1:7" ht="48.75" customHeight="1">
      <c r="A246" s="48" t="s">
        <v>470</v>
      </c>
      <c r="B246" s="49" t="s">
        <v>34</v>
      </c>
      <c r="C246" s="50" t="s">
        <v>30</v>
      </c>
      <c r="D246" s="50" t="s">
        <v>27</v>
      </c>
      <c r="E246" s="51" t="s">
        <v>336</v>
      </c>
      <c r="F246" s="80" t="s">
        <v>56</v>
      </c>
      <c r="G246" s="24">
        <v>1.5</v>
      </c>
    </row>
    <row r="247" spans="1:7" ht="141.75">
      <c r="A247" s="48" t="s">
        <v>115</v>
      </c>
      <c r="B247" s="49" t="s">
        <v>34</v>
      </c>
      <c r="C247" s="68" t="s">
        <v>30</v>
      </c>
      <c r="D247" s="50" t="s">
        <v>27</v>
      </c>
      <c r="E247" s="79" t="s">
        <v>337</v>
      </c>
      <c r="F247" s="52" t="s">
        <v>55</v>
      </c>
      <c r="G247" s="24">
        <v>3259.9</v>
      </c>
    </row>
    <row r="248" spans="1:7" ht="94.5">
      <c r="A248" s="48" t="s">
        <v>107</v>
      </c>
      <c r="B248" s="49" t="s">
        <v>34</v>
      </c>
      <c r="C248" s="68" t="s">
        <v>30</v>
      </c>
      <c r="D248" s="50" t="s">
        <v>27</v>
      </c>
      <c r="E248" s="79" t="s">
        <v>337</v>
      </c>
      <c r="F248" s="52" t="s">
        <v>56</v>
      </c>
      <c r="G248" s="24">
        <v>686</v>
      </c>
    </row>
    <row r="249" spans="1:7" ht="15.75">
      <c r="A249" s="48" t="s">
        <v>245</v>
      </c>
      <c r="B249" s="49" t="s">
        <v>34</v>
      </c>
      <c r="C249" s="68" t="s">
        <v>30</v>
      </c>
      <c r="D249" s="50" t="s">
        <v>27</v>
      </c>
      <c r="E249" s="79" t="s">
        <v>246</v>
      </c>
      <c r="F249" s="52"/>
      <c r="G249" s="24">
        <f>G250</f>
        <v>8239.4</v>
      </c>
    </row>
    <row r="250" spans="1:7" ht="34.5" customHeight="1">
      <c r="A250" s="48" t="s">
        <v>248</v>
      </c>
      <c r="B250" s="49" t="s">
        <v>34</v>
      </c>
      <c r="C250" s="68" t="s">
        <v>30</v>
      </c>
      <c r="D250" s="50" t="s">
        <v>27</v>
      </c>
      <c r="E250" s="79" t="s">
        <v>247</v>
      </c>
      <c r="F250" s="52"/>
      <c r="G250" s="24">
        <f>G251</f>
        <v>8239.4</v>
      </c>
    </row>
    <row r="251" spans="1:7" ht="78.75">
      <c r="A251" s="48" t="s">
        <v>338</v>
      </c>
      <c r="B251" s="49" t="s">
        <v>34</v>
      </c>
      <c r="C251" s="68" t="s">
        <v>30</v>
      </c>
      <c r="D251" s="50" t="s">
        <v>27</v>
      </c>
      <c r="E251" s="79" t="s">
        <v>339</v>
      </c>
      <c r="F251" s="52" t="s">
        <v>54</v>
      </c>
      <c r="G251" s="24">
        <v>8239.4</v>
      </c>
    </row>
    <row r="252" spans="1:7" ht="15.75">
      <c r="A252" s="48" t="s">
        <v>383</v>
      </c>
      <c r="B252" s="49" t="s">
        <v>34</v>
      </c>
      <c r="C252" s="68" t="s">
        <v>30</v>
      </c>
      <c r="D252" s="50" t="s">
        <v>27</v>
      </c>
      <c r="E252" s="79" t="s">
        <v>284</v>
      </c>
      <c r="F252" s="52"/>
      <c r="G252" s="24">
        <f>G253</f>
        <v>2075.6</v>
      </c>
    </row>
    <row r="253" spans="1:7" ht="35.25" customHeight="1">
      <c r="A253" s="48" t="s">
        <v>285</v>
      </c>
      <c r="B253" s="49" t="s">
        <v>34</v>
      </c>
      <c r="C253" s="68" t="s">
        <v>30</v>
      </c>
      <c r="D253" s="50" t="s">
        <v>27</v>
      </c>
      <c r="E253" s="79" t="s">
        <v>286</v>
      </c>
      <c r="F253" s="52"/>
      <c r="G253" s="24">
        <f>G254</f>
        <v>2075.6</v>
      </c>
    </row>
    <row r="254" spans="1:7" ht="63">
      <c r="A254" s="48" t="s">
        <v>385</v>
      </c>
      <c r="B254" s="49" t="s">
        <v>34</v>
      </c>
      <c r="C254" s="68" t="s">
        <v>30</v>
      </c>
      <c r="D254" s="50" t="s">
        <v>27</v>
      </c>
      <c r="E254" s="79" t="s">
        <v>340</v>
      </c>
      <c r="F254" s="52" t="s">
        <v>54</v>
      </c>
      <c r="G254" s="24">
        <v>2075.6</v>
      </c>
    </row>
    <row r="255" spans="1:7" s="13" customFormat="1" ht="47.25" customHeight="1">
      <c r="A255" s="55" t="s">
        <v>341</v>
      </c>
      <c r="B255" s="56" t="s">
        <v>34</v>
      </c>
      <c r="C255" s="77" t="s">
        <v>30</v>
      </c>
      <c r="D255" s="57" t="s">
        <v>27</v>
      </c>
      <c r="E255" s="74" t="s">
        <v>39</v>
      </c>
      <c r="F255" s="54"/>
      <c r="G255" s="25">
        <f>G256+G258</f>
        <v>136</v>
      </c>
    </row>
    <row r="256" spans="1:7" ht="40.5" customHeight="1">
      <c r="A256" s="48" t="s">
        <v>386</v>
      </c>
      <c r="B256" s="49" t="s">
        <v>34</v>
      </c>
      <c r="C256" s="68" t="s">
        <v>30</v>
      </c>
      <c r="D256" s="50" t="s">
        <v>27</v>
      </c>
      <c r="E256" s="79" t="s">
        <v>295</v>
      </c>
      <c r="F256" s="52"/>
      <c r="G256" s="24">
        <f>G257</f>
        <v>6</v>
      </c>
    </row>
    <row r="257" spans="1:7" ht="46.5" customHeight="1">
      <c r="A257" s="48" t="s">
        <v>465</v>
      </c>
      <c r="B257" s="49" t="s">
        <v>34</v>
      </c>
      <c r="C257" s="68" t="s">
        <v>30</v>
      </c>
      <c r="D257" s="50" t="s">
        <v>27</v>
      </c>
      <c r="E257" s="79" t="s">
        <v>296</v>
      </c>
      <c r="F257" s="52" t="s">
        <v>54</v>
      </c>
      <c r="G257" s="24">
        <v>6</v>
      </c>
    </row>
    <row r="258" spans="1:7" ht="31.5" customHeight="1">
      <c r="A258" s="48" t="s">
        <v>466</v>
      </c>
      <c r="B258" s="49" t="s">
        <v>34</v>
      </c>
      <c r="C258" s="50" t="s">
        <v>30</v>
      </c>
      <c r="D258" s="50" t="s">
        <v>27</v>
      </c>
      <c r="E258" s="51" t="s">
        <v>467</v>
      </c>
      <c r="F258" s="52"/>
      <c r="G258" s="24">
        <f>G259</f>
        <v>130</v>
      </c>
    </row>
    <row r="259" spans="1:7" ht="46.5" customHeight="1">
      <c r="A259" s="48" t="s">
        <v>465</v>
      </c>
      <c r="B259" s="49" t="s">
        <v>34</v>
      </c>
      <c r="C259" s="50" t="s">
        <v>30</v>
      </c>
      <c r="D259" s="50" t="s">
        <v>27</v>
      </c>
      <c r="E259" s="51" t="s">
        <v>468</v>
      </c>
      <c r="F259" s="52" t="s">
        <v>54</v>
      </c>
      <c r="G259" s="24">
        <v>130</v>
      </c>
    </row>
    <row r="260" spans="1:7" s="2" customFormat="1" ht="24" customHeight="1">
      <c r="A260" s="61" t="s">
        <v>198</v>
      </c>
      <c r="B260" s="67" t="s">
        <v>34</v>
      </c>
      <c r="C260" s="73" t="s">
        <v>30</v>
      </c>
      <c r="D260" s="73" t="s">
        <v>26</v>
      </c>
      <c r="E260" s="74"/>
      <c r="F260" s="52"/>
      <c r="G260" s="23">
        <f>G261</f>
        <v>13664.5</v>
      </c>
    </row>
    <row r="261" spans="1:7" s="2" customFormat="1" ht="34.5" customHeight="1">
      <c r="A261" s="76" t="s">
        <v>366</v>
      </c>
      <c r="B261" s="66" t="s">
        <v>34</v>
      </c>
      <c r="C261" s="77" t="s">
        <v>30</v>
      </c>
      <c r="D261" s="77" t="s">
        <v>26</v>
      </c>
      <c r="E261" s="74" t="s">
        <v>26</v>
      </c>
      <c r="F261" s="54"/>
      <c r="G261" s="25">
        <f>G262</f>
        <v>13664.5</v>
      </c>
    </row>
    <row r="262" spans="1:7" s="2" customFormat="1" ht="39" customHeight="1">
      <c r="A262" s="48" t="s">
        <v>108</v>
      </c>
      <c r="B262" s="49" t="s">
        <v>34</v>
      </c>
      <c r="C262" s="50" t="s">
        <v>30</v>
      </c>
      <c r="D262" s="50" t="s">
        <v>26</v>
      </c>
      <c r="E262" s="51" t="s">
        <v>109</v>
      </c>
      <c r="F262" s="52"/>
      <c r="G262" s="25">
        <f>G263+G267</f>
        <v>13664.5</v>
      </c>
    </row>
    <row r="263" spans="1:7" s="2" customFormat="1" ht="33" customHeight="1">
      <c r="A263" s="48" t="s">
        <v>177</v>
      </c>
      <c r="B263" s="67" t="s">
        <v>34</v>
      </c>
      <c r="C263" s="68" t="s">
        <v>30</v>
      </c>
      <c r="D263" s="68" t="s">
        <v>26</v>
      </c>
      <c r="E263" s="79" t="s">
        <v>175</v>
      </c>
      <c r="F263" s="52"/>
      <c r="G263" s="25">
        <f>SUM(G264:G266)</f>
        <v>13664.5</v>
      </c>
    </row>
    <row r="264" spans="1:7" s="2" customFormat="1" ht="65.25" customHeight="1">
      <c r="A264" s="48" t="s">
        <v>387</v>
      </c>
      <c r="B264" s="49" t="s">
        <v>34</v>
      </c>
      <c r="C264" s="50" t="s">
        <v>30</v>
      </c>
      <c r="D264" s="50" t="s">
        <v>26</v>
      </c>
      <c r="E264" s="51" t="s">
        <v>114</v>
      </c>
      <c r="F264" s="52" t="s">
        <v>51</v>
      </c>
      <c r="G264" s="24">
        <v>12497.3</v>
      </c>
    </row>
    <row r="265" spans="1:7" s="2" customFormat="1" ht="81" customHeight="1">
      <c r="A265" s="48" t="s">
        <v>471</v>
      </c>
      <c r="B265" s="49" t="s">
        <v>34</v>
      </c>
      <c r="C265" s="50" t="s">
        <v>30</v>
      </c>
      <c r="D265" s="50" t="s">
        <v>26</v>
      </c>
      <c r="E265" s="51" t="s">
        <v>472</v>
      </c>
      <c r="F265" s="52" t="s">
        <v>51</v>
      </c>
      <c r="G265" s="24">
        <v>926.2</v>
      </c>
    </row>
    <row r="266" spans="1:7" ht="111.75" customHeight="1">
      <c r="A266" s="48" t="s">
        <v>388</v>
      </c>
      <c r="B266" s="49" t="s">
        <v>34</v>
      </c>
      <c r="C266" s="50" t="s">
        <v>30</v>
      </c>
      <c r="D266" s="50" t="s">
        <v>26</v>
      </c>
      <c r="E266" s="51" t="s">
        <v>337</v>
      </c>
      <c r="F266" s="52" t="s">
        <v>51</v>
      </c>
      <c r="G266" s="24">
        <v>241</v>
      </c>
    </row>
    <row r="267" spans="1:7" s="2" customFormat="1" ht="36.75" customHeight="1">
      <c r="A267" s="48" t="s">
        <v>473</v>
      </c>
      <c r="B267" s="67" t="s">
        <v>34</v>
      </c>
      <c r="C267" s="68" t="s">
        <v>30</v>
      </c>
      <c r="D267" s="68" t="s">
        <v>26</v>
      </c>
      <c r="E267" s="79" t="s">
        <v>474</v>
      </c>
      <c r="F267" s="52"/>
      <c r="G267" s="24">
        <f>G268+G269</f>
        <v>0</v>
      </c>
    </row>
    <row r="268" spans="1:7" s="2" customFormat="1" ht="69.75" customHeight="1">
      <c r="A268" s="48" t="s">
        <v>475</v>
      </c>
      <c r="B268" s="49" t="s">
        <v>34</v>
      </c>
      <c r="C268" s="50" t="s">
        <v>30</v>
      </c>
      <c r="D268" s="50" t="s">
        <v>26</v>
      </c>
      <c r="E268" s="51" t="s">
        <v>476</v>
      </c>
      <c r="F268" s="52" t="s">
        <v>51</v>
      </c>
      <c r="G268" s="24">
        <v>0</v>
      </c>
    </row>
    <row r="269" spans="1:7" s="2" customFormat="1" ht="50.25" customHeight="1">
      <c r="A269" s="48" t="s">
        <v>477</v>
      </c>
      <c r="B269" s="49" t="s">
        <v>34</v>
      </c>
      <c r="C269" s="50" t="s">
        <v>30</v>
      </c>
      <c r="D269" s="50" t="s">
        <v>26</v>
      </c>
      <c r="E269" s="51" t="s">
        <v>476</v>
      </c>
      <c r="F269" s="52" t="s">
        <v>50</v>
      </c>
      <c r="G269" s="24">
        <v>0</v>
      </c>
    </row>
    <row r="270" spans="1:7" s="5" customFormat="1" ht="26.25" customHeight="1">
      <c r="A270" s="43" t="s">
        <v>14</v>
      </c>
      <c r="B270" s="44" t="s">
        <v>34</v>
      </c>
      <c r="C270" s="73" t="s">
        <v>30</v>
      </c>
      <c r="D270" s="45" t="s">
        <v>22</v>
      </c>
      <c r="E270" s="86"/>
      <c r="F270" s="47"/>
      <c r="G270" s="23">
        <f>G271+G289+G292</f>
        <v>7172.9000000000015</v>
      </c>
    </row>
    <row r="271" spans="1:7" s="5" customFormat="1" ht="37.5" customHeight="1">
      <c r="A271" s="55" t="s">
        <v>366</v>
      </c>
      <c r="B271" s="56" t="s">
        <v>34</v>
      </c>
      <c r="C271" s="77" t="s">
        <v>30</v>
      </c>
      <c r="D271" s="57" t="s">
        <v>22</v>
      </c>
      <c r="E271" s="74" t="s">
        <v>26</v>
      </c>
      <c r="F271" s="54"/>
      <c r="G271" s="25">
        <f>G272+G278</f>
        <v>7122.9000000000015</v>
      </c>
    </row>
    <row r="272" spans="1:7" s="5" customFormat="1" ht="40.5" customHeight="1">
      <c r="A272" s="48" t="s">
        <v>108</v>
      </c>
      <c r="B272" s="49" t="s">
        <v>34</v>
      </c>
      <c r="C272" s="68" t="s">
        <v>30</v>
      </c>
      <c r="D272" s="50" t="s">
        <v>22</v>
      </c>
      <c r="E272" s="79" t="s">
        <v>109</v>
      </c>
      <c r="F272" s="52"/>
      <c r="G272" s="25">
        <f>G273</f>
        <v>2159.9</v>
      </c>
    </row>
    <row r="273" spans="1:7" s="5" customFormat="1" ht="34.5" customHeight="1">
      <c r="A273" s="48" t="s">
        <v>177</v>
      </c>
      <c r="B273" s="49" t="s">
        <v>34</v>
      </c>
      <c r="C273" s="68" t="s">
        <v>30</v>
      </c>
      <c r="D273" s="50" t="s">
        <v>22</v>
      </c>
      <c r="E273" s="79" t="s">
        <v>175</v>
      </c>
      <c r="F273" s="52"/>
      <c r="G273" s="25">
        <f>SUM(G274:G277)</f>
        <v>2159.9</v>
      </c>
    </row>
    <row r="274" spans="1:7" s="5" customFormat="1" ht="99.75" customHeight="1">
      <c r="A274" s="48" t="s">
        <v>120</v>
      </c>
      <c r="B274" s="49" t="s">
        <v>34</v>
      </c>
      <c r="C274" s="68" t="s">
        <v>30</v>
      </c>
      <c r="D274" s="50" t="s">
        <v>22</v>
      </c>
      <c r="E274" s="79" t="s">
        <v>297</v>
      </c>
      <c r="F274" s="52" t="s">
        <v>55</v>
      </c>
      <c r="G274" s="24">
        <v>1490.5</v>
      </c>
    </row>
    <row r="275" spans="1:7" s="5" customFormat="1" ht="72" customHeight="1">
      <c r="A275" s="48" t="s">
        <v>215</v>
      </c>
      <c r="B275" s="49" t="s">
        <v>34</v>
      </c>
      <c r="C275" s="68" t="s">
        <v>30</v>
      </c>
      <c r="D275" s="50" t="s">
        <v>22</v>
      </c>
      <c r="E275" s="79" t="s">
        <v>297</v>
      </c>
      <c r="F275" s="52" t="s">
        <v>54</v>
      </c>
      <c r="G275" s="24">
        <v>13.2</v>
      </c>
    </row>
    <row r="276" spans="1:7" s="5" customFormat="1" ht="82.5" customHeight="1">
      <c r="A276" s="48" t="s">
        <v>389</v>
      </c>
      <c r="B276" s="49" t="s">
        <v>34</v>
      </c>
      <c r="C276" s="68" t="s">
        <v>30</v>
      </c>
      <c r="D276" s="50" t="s">
        <v>22</v>
      </c>
      <c r="E276" s="79" t="s">
        <v>390</v>
      </c>
      <c r="F276" s="52" t="s">
        <v>54</v>
      </c>
      <c r="G276" s="24">
        <v>328.1</v>
      </c>
    </row>
    <row r="277" spans="1:7" s="5" customFormat="1" ht="72" customHeight="1">
      <c r="A277" s="48" t="s">
        <v>391</v>
      </c>
      <c r="B277" s="49" t="s">
        <v>34</v>
      </c>
      <c r="C277" s="68" t="s">
        <v>30</v>
      </c>
      <c r="D277" s="50" t="s">
        <v>22</v>
      </c>
      <c r="E277" s="79" t="s">
        <v>392</v>
      </c>
      <c r="F277" s="52" t="s">
        <v>54</v>
      </c>
      <c r="G277" s="24">
        <v>328.1</v>
      </c>
    </row>
    <row r="278" spans="1:7" ht="52.5" customHeight="1">
      <c r="A278" s="48" t="s">
        <v>393</v>
      </c>
      <c r="B278" s="49" t="s">
        <v>34</v>
      </c>
      <c r="C278" s="68" t="s">
        <v>30</v>
      </c>
      <c r="D278" s="50" t="s">
        <v>22</v>
      </c>
      <c r="E278" s="79" t="s">
        <v>116</v>
      </c>
      <c r="F278" s="52"/>
      <c r="G278" s="24">
        <f>G279</f>
        <v>4963.000000000001</v>
      </c>
    </row>
    <row r="279" spans="1:7" ht="32.25" customHeight="1">
      <c r="A279" s="48" t="s">
        <v>180</v>
      </c>
      <c r="B279" s="49" t="s">
        <v>34</v>
      </c>
      <c r="C279" s="68" t="s">
        <v>30</v>
      </c>
      <c r="D279" s="50" t="s">
        <v>22</v>
      </c>
      <c r="E279" s="79" t="s">
        <v>117</v>
      </c>
      <c r="F279" s="52"/>
      <c r="G279" s="24">
        <f>SUM(G280:G288)</f>
        <v>4963.000000000001</v>
      </c>
    </row>
    <row r="280" spans="1:7" ht="158.25" customHeight="1">
      <c r="A280" s="48" t="s">
        <v>118</v>
      </c>
      <c r="B280" s="49" t="s">
        <v>34</v>
      </c>
      <c r="C280" s="50" t="s">
        <v>30</v>
      </c>
      <c r="D280" s="50" t="s">
        <v>22</v>
      </c>
      <c r="E280" s="51" t="s">
        <v>220</v>
      </c>
      <c r="F280" s="80" t="s">
        <v>55</v>
      </c>
      <c r="G280" s="24">
        <v>273.9</v>
      </c>
    </row>
    <row r="281" spans="1:7" ht="126">
      <c r="A281" s="48" t="s">
        <v>185</v>
      </c>
      <c r="B281" s="49" t="s">
        <v>34</v>
      </c>
      <c r="C281" s="50" t="s">
        <v>30</v>
      </c>
      <c r="D281" s="50" t="s">
        <v>22</v>
      </c>
      <c r="E281" s="51" t="s">
        <v>220</v>
      </c>
      <c r="F281" s="80" t="s">
        <v>54</v>
      </c>
      <c r="G281" s="24">
        <v>30</v>
      </c>
    </row>
    <row r="282" spans="1:7" ht="102.75" customHeight="1">
      <c r="A282" s="48" t="s">
        <v>78</v>
      </c>
      <c r="B282" s="49" t="s">
        <v>34</v>
      </c>
      <c r="C282" s="50" t="s">
        <v>30</v>
      </c>
      <c r="D282" s="50" t="s">
        <v>22</v>
      </c>
      <c r="E282" s="51" t="s">
        <v>122</v>
      </c>
      <c r="F282" s="52" t="s">
        <v>55</v>
      </c>
      <c r="G282" s="24">
        <v>2360.1</v>
      </c>
    </row>
    <row r="283" spans="1:7" ht="68.25" customHeight="1">
      <c r="A283" s="48" t="s">
        <v>81</v>
      </c>
      <c r="B283" s="49" t="s">
        <v>34</v>
      </c>
      <c r="C283" s="50" t="s">
        <v>30</v>
      </c>
      <c r="D283" s="50" t="s">
        <v>22</v>
      </c>
      <c r="E283" s="51" t="s">
        <v>122</v>
      </c>
      <c r="F283" s="52" t="s">
        <v>54</v>
      </c>
      <c r="G283" s="24">
        <v>46.5</v>
      </c>
    </row>
    <row r="284" spans="1:7" ht="48.75" customHeight="1">
      <c r="A284" s="48" t="s">
        <v>169</v>
      </c>
      <c r="B284" s="49" t="s">
        <v>34</v>
      </c>
      <c r="C284" s="50" t="s">
        <v>30</v>
      </c>
      <c r="D284" s="50" t="s">
        <v>22</v>
      </c>
      <c r="E284" s="51" t="s">
        <v>122</v>
      </c>
      <c r="F284" s="52" t="s">
        <v>50</v>
      </c>
      <c r="G284" s="24">
        <v>30</v>
      </c>
    </row>
    <row r="285" spans="1:7" ht="99.75" customHeight="1">
      <c r="A285" s="48" t="s">
        <v>119</v>
      </c>
      <c r="B285" s="49" t="s">
        <v>34</v>
      </c>
      <c r="C285" s="50" t="s">
        <v>30</v>
      </c>
      <c r="D285" s="50" t="s">
        <v>22</v>
      </c>
      <c r="E285" s="51" t="s">
        <v>121</v>
      </c>
      <c r="F285" s="52" t="s">
        <v>55</v>
      </c>
      <c r="G285" s="24">
        <v>1775</v>
      </c>
    </row>
    <row r="286" spans="1:7" ht="63" customHeight="1">
      <c r="A286" s="48" t="s">
        <v>186</v>
      </c>
      <c r="B286" s="49" t="s">
        <v>34</v>
      </c>
      <c r="C286" s="50" t="s">
        <v>30</v>
      </c>
      <c r="D286" s="50" t="s">
        <v>22</v>
      </c>
      <c r="E286" s="51" t="s">
        <v>121</v>
      </c>
      <c r="F286" s="52" t="s">
        <v>54</v>
      </c>
      <c r="G286" s="24">
        <v>442.1</v>
      </c>
    </row>
    <row r="287" spans="1:7" ht="47.25" customHeight="1">
      <c r="A287" s="48" t="s">
        <v>478</v>
      </c>
      <c r="B287" s="49" t="s">
        <v>34</v>
      </c>
      <c r="C287" s="50" t="s">
        <v>30</v>
      </c>
      <c r="D287" s="50" t="s">
        <v>22</v>
      </c>
      <c r="E287" s="51" t="s">
        <v>121</v>
      </c>
      <c r="F287" s="52" t="s">
        <v>56</v>
      </c>
      <c r="G287" s="24">
        <v>1.3</v>
      </c>
    </row>
    <row r="288" spans="1:7" ht="51" customHeight="1">
      <c r="A288" s="48" t="s">
        <v>216</v>
      </c>
      <c r="B288" s="49" t="s">
        <v>34</v>
      </c>
      <c r="C288" s="50" t="s">
        <v>30</v>
      </c>
      <c r="D288" s="50" t="s">
        <v>22</v>
      </c>
      <c r="E288" s="51" t="s">
        <v>121</v>
      </c>
      <c r="F288" s="52" t="s">
        <v>50</v>
      </c>
      <c r="G288" s="24">
        <v>4.1</v>
      </c>
    </row>
    <row r="289" spans="1:7" s="3" customFormat="1" ht="48.75" customHeight="1">
      <c r="A289" s="55" t="s">
        <v>257</v>
      </c>
      <c r="B289" s="56" t="s">
        <v>34</v>
      </c>
      <c r="C289" s="57" t="s">
        <v>30</v>
      </c>
      <c r="D289" s="57" t="s">
        <v>22</v>
      </c>
      <c r="E289" s="53" t="s">
        <v>29</v>
      </c>
      <c r="F289" s="54"/>
      <c r="G289" s="25">
        <f>G290</f>
        <v>30</v>
      </c>
    </row>
    <row r="290" spans="1:7" s="3" customFormat="1" ht="47.25">
      <c r="A290" s="48" t="s">
        <v>394</v>
      </c>
      <c r="B290" s="49" t="s">
        <v>34</v>
      </c>
      <c r="C290" s="50" t="s">
        <v>30</v>
      </c>
      <c r="D290" s="50" t="s">
        <v>22</v>
      </c>
      <c r="E290" s="51" t="s">
        <v>298</v>
      </c>
      <c r="F290" s="52"/>
      <c r="G290" s="24">
        <f>G291</f>
        <v>30</v>
      </c>
    </row>
    <row r="291" spans="1:7" s="3" customFormat="1" ht="82.5" customHeight="1">
      <c r="A291" s="48" t="s">
        <v>258</v>
      </c>
      <c r="B291" s="49" t="s">
        <v>34</v>
      </c>
      <c r="C291" s="50" t="s">
        <v>30</v>
      </c>
      <c r="D291" s="50" t="s">
        <v>22</v>
      </c>
      <c r="E291" s="51" t="s">
        <v>259</v>
      </c>
      <c r="F291" s="52" t="s">
        <v>54</v>
      </c>
      <c r="G291" s="24">
        <v>30</v>
      </c>
    </row>
    <row r="292" spans="1:7" s="3" customFormat="1" ht="47.25" customHeight="1">
      <c r="A292" s="55" t="s">
        <v>260</v>
      </c>
      <c r="B292" s="56" t="s">
        <v>34</v>
      </c>
      <c r="C292" s="57" t="s">
        <v>30</v>
      </c>
      <c r="D292" s="57" t="s">
        <v>22</v>
      </c>
      <c r="E292" s="53" t="s">
        <v>25</v>
      </c>
      <c r="F292" s="54"/>
      <c r="G292" s="25">
        <v>20</v>
      </c>
    </row>
    <row r="293" spans="1:7" s="3" customFormat="1" ht="32.25" customHeight="1">
      <c r="A293" s="48" t="s">
        <v>289</v>
      </c>
      <c r="B293" s="49" t="s">
        <v>34</v>
      </c>
      <c r="C293" s="50" t="s">
        <v>30</v>
      </c>
      <c r="D293" s="50" t="s">
        <v>22</v>
      </c>
      <c r="E293" s="51" t="s">
        <v>290</v>
      </c>
      <c r="F293" s="52"/>
      <c r="G293" s="24">
        <v>5</v>
      </c>
    </row>
    <row r="294" spans="1:7" s="3" customFormat="1" ht="44.25" customHeight="1">
      <c r="A294" s="48" t="s">
        <v>263</v>
      </c>
      <c r="B294" s="49" t="s">
        <v>34</v>
      </c>
      <c r="C294" s="50" t="s">
        <v>30</v>
      </c>
      <c r="D294" s="50" t="s">
        <v>22</v>
      </c>
      <c r="E294" s="51" t="s">
        <v>291</v>
      </c>
      <c r="F294" s="52" t="s">
        <v>54</v>
      </c>
      <c r="G294" s="24">
        <v>5</v>
      </c>
    </row>
    <row r="295" spans="1:7" s="3" customFormat="1" ht="36" customHeight="1">
      <c r="A295" s="48" t="s">
        <v>292</v>
      </c>
      <c r="B295" s="49" t="s">
        <v>34</v>
      </c>
      <c r="C295" s="50" t="s">
        <v>30</v>
      </c>
      <c r="D295" s="50" t="s">
        <v>22</v>
      </c>
      <c r="E295" s="51" t="s">
        <v>293</v>
      </c>
      <c r="F295" s="52"/>
      <c r="G295" s="24">
        <f>G296</f>
        <v>15</v>
      </c>
    </row>
    <row r="296" spans="1:7" s="3" customFormat="1" ht="48" customHeight="1">
      <c r="A296" s="48" t="s">
        <v>263</v>
      </c>
      <c r="B296" s="49" t="s">
        <v>34</v>
      </c>
      <c r="C296" s="50" t="s">
        <v>30</v>
      </c>
      <c r="D296" s="50" t="s">
        <v>22</v>
      </c>
      <c r="E296" s="51" t="s">
        <v>294</v>
      </c>
      <c r="F296" s="52" t="s">
        <v>54</v>
      </c>
      <c r="G296" s="24">
        <v>15</v>
      </c>
    </row>
    <row r="297" spans="1:7" s="3" customFormat="1" ht="15.75">
      <c r="A297" s="38" t="s">
        <v>4</v>
      </c>
      <c r="B297" s="39" t="s">
        <v>34</v>
      </c>
      <c r="C297" s="40" t="s">
        <v>25</v>
      </c>
      <c r="D297" s="40"/>
      <c r="E297" s="41"/>
      <c r="F297" s="42"/>
      <c r="G297" s="22">
        <f>G298</f>
        <v>9306</v>
      </c>
    </row>
    <row r="298" spans="1:7" ht="24.75" customHeight="1">
      <c r="A298" s="43" t="s">
        <v>9</v>
      </c>
      <c r="B298" s="44" t="s">
        <v>34</v>
      </c>
      <c r="C298" s="45" t="s">
        <v>25</v>
      </c>
      <c r="D298" s="45" t="s">
        <v>24</v>
      </c>
      <c r="E298" s="46"/>
      <c r="F298" s="47"/>
      <c r="G298" s="23">
        <f>G299</f>
        <v>9306</v>
      </c>
    </row>
    <row r="299" spans="1:7" ht="29.25" customHeight="1">
      <c r="A299" s="55" t="s">
        <v>366</v>
      </c>
      <c r="B299" s="56" t="s">
        <v>34</v>
      </c>
      <c r="C299" s="57" t="s">
        <v>25</v>
      </c>
      <c r="D299" s="57" t="s">
        <v>24</v>
      </c>
      <c r="E299" s="53" t="s">
        <v>26</v>
      </c>
      <c r="F299" s="54"/>
      <c r="G299" s="25">
        <f>G300+G303</f>
        <v>9306</v>
      </c>
    </row>
    <row r="300" spans="1:7" ht="44.25" customHeight="1">
      <c r="A300" s="48" t="s">
        <v>103</v>
      </c>
      <c r="B300" s="49" t="s">
        <v>34</v>
      </c>
      <c r="C300" s="50" t="s">
        <v>25</v>
      </c>
      <c r="D300" s="50" t="s">
        <v>24</v>
      </c>
      <c r="E300" s="51" t="s">
        <v>104</v>
      </c>
      <c r="F300" s="52"/>
      <c r="G300" s="25">
        <f>G301</f>
        <v>876.1</v>
      </c>
    </row>
    <row r="301" spans="1:7" ht="61.5" customHeight="1">
      <c r="A301" s="48" t="s">
        <v>461</v>
      </c>
      <c r="B301" s="49" t="s">
        <v>34</v>
      </c>
      <c r="C301" s="50" t="s">
        <v>25</v>
      </c>
      <c r="D301" s="50" t="s">
        <v>24</v>
      </c>
      <c r="E301" s="51" t="s">
        <v>105</v>
      </c>
      <c r="F301" s="52"/>
      <c r="G301" s="25">
        <f>G302</f>
        <v>876.1</v>
      </c>
    </row>
    <row r="302" spans="1:7" ht="75.75" customHeight="1">
      <c r="A302" s="78" t="s">
        <v>176</v>
      </c>
      <c r="B302" s="87">
        <v>354</v>
      </c>
      <c r="C302" s="88">
        <v>10</v>
      </c>
      <c r="D302" s="50" t="s">
        <v>24</v>
      </c>
      <c r="E302" s="89" t="s">
        <v>479</v>
      </c>
      <c r="F302" s="90">
        <v>300</v>
      </c>
      <c r="G302" s="24">
        <v>876.1</v>
      </c>
    </row>
    <row r="303" spans="1:7" ht="41.25" customHeight="1">
      <c r="A303" s="78" t="s">
        <v>108</v>
      </c>
      <c r="B303" s="87" t="s">
        <v>34</v>
      </c>
      <c r="C303" s="88" t="s">
        <v>25</v>
      </c>
      <c r="D303" s="50" t="s">
        <v>24</v>
      </c>
      <c r="E303" s="89" t="s">
        <v>109</v>
      </c>
      <c r="F303" s="90"/>
      <c r="G303" s="24">
        <f>G304</f>
        <v>8429.9</v>
      </c>
    </row>
    <row r="304" spans="1:7" ht="33.75" customHeight="1">
      <c r="A304" s="78" t="s">
        <v>177</v>
      </c>
      <c r="B304" s="87" t="s">
        <v>34</v>
      </c>
      <c r="C304" s="88" t="s">
        <v>25</v>
      </c>
      <c r="D304" s="50" t="s">
        <v>24</v>
      </c>
      <c r="E304" s="89" t="s">
        <v>175</v>
      </c>
      <c r="F304" s="90"/>
      <c r="G304" s="24">
        <f>G305</f>
        <v>8429.9</v>
      </c>
    </row>
    <row r="305" spans="1:7" ht="54.75" customHeight="1">
      <c r="A305" s="48" t="s">
        <v>124</v>
      </c>
      <c r="B305" s="49" t="s">
        <v>34</v>
      </c>
      <c r="C305" s="68" t="s">
        <v>25</v>
      </c>
      <c r="D305" s="50" t="s">
        <v>24</v>
      </c>
      <c r="E305" s="79" t="s">
        <v>342</v>
      </c>
      <c r="F305" s="52" t="s">
        <v>56</v>
      </c>
      <c r="G305" s="24">
        <v>8429.9</v>
      </c>
    </row>
    <row r="306" spans="1:7" ht="16.5" customHeight="1">
      <c r="A306" s="38" t="s">
        <v>5</v>
      </c>
      <c r="B306" s="39" t="s">
        <v>34</v>
      </c>
      <c r="C306" s="40" t="s">
        <v>39</v>
      </c>
      <c r="D306" s="40"/>
      <c r="E306" s="41"/>
      <c r="F306" s="42"/>
      <c r="G306" s="22">
        <f>G307</f>
        <v>1950</v>
      </c>
    </row>
    <row r="307" spans="1:7" ht="18.75" customHeight="1">
      <c r="A307" s="43" t="s">
        <v>52</v>
      </c>
      <c r="B307" s="44" t="s">
        <v>34</v>
      </c>
      <c r="C307" s="45" t="s">
        <v>39</v>
      </c>
      <c r="D307" s="45" t="s">
        <v>23</v>
      </c>
      <c r="E307" s="46"/>
      <c r="F307" s="47"/>
      <c r="G307" s="22">
        <f>G308</f>
        <v>1950</v>
      </c>
    </row>
    <row r="308" spans="1:7" ht="29.25" customHeight="1">
      <c r="A308" s="55" t="s">
        <v>377</v>
      </c>
      <c r="B308" s="56" t="s">
        <v>34</v>
      </c>
      <c r="C308" s="57" t="s">
        <v>39</v>
      </c>
      <c r="D308" s="57" t="s">
        <v>23</v>
      </c>
      <c r="E308" s="53" t="s">
        <v>28</v>
      </c>
      <c r="F308" s="54"/>
      <c r="G308" s="24">
        <f>G309</f>
        <v>1950</v>
      </c>
    </row>
    <row r="309" spans="1:7" ht="36.75" customHeight="1">
      <c r="A309" s="48" t="s">
        <v>378</v>
      </c>
      <c r="B309" s="49" t="s">
        <v>34</v>
      </c>
      <c r="C309" s="50" t="s">
        <v>39</v>
      </c>
      <c r="D309" s="50" t="s">
        <v>23</v>
      </c>
      <c r="E309" s="51" t="s">
        <v>205</v>
      </c>
      <c r="F309" s="52"/>
      <c r="G309" s="24">
        <f>G310</f>
        <v>1950</v>
      </c>
    </row>
    <row r="310" spans="1:7" ht="51.75" customHeight="1">
      <c r="A310" s="48" t="s">
        <v>480</v>
      </c>
      <c r="B310" s="67" t="s">
        <v>34</v>
      </c>
      <c r="C310" s="68" t="s">
        <v>39</v>
      </c>
      <c r="D310" s="68" t="s">
        <v>23</v>
      </c>
      <c r="E310" s="51" t="s">
        <v>204</v>
      </c>
      <c r="F310" s="52" t="s">
        <v>51</v>
      </c>
      <c r="G310" s="24">
        <v>1950</v>
      </c>
    </row>
    <row r="311" spans="1:7" ht="39" customHeight="1">
      <c r="A311" s="38" t="s">
        <v>45</v>
      </c>
      <c r="B311" s="39" t="s">
        <v>40</v>
      </c>
      <c r="C311" s="40"/>
      <c r="D311" s="40"/>
      <c r="E311" s="41"/>
      <c r="F311" s="42"/>
      <c r="G311" s="22">
        <f>G312</f>
        <v>4833.1</v>
      </c>
    </row>
    <row r="312" spans="1:7" ht="24" customHeight="1">
      <c r="A312" s="38" t="s">
        <v>59</v>
      </c>
      <c r="B312" s="39" t="s">
        <v>40</v>
      </c>
      <c r="C312" s="40" t="s">
        <v>23</v>
      </c>
      <c r="D312" s="40"/>
      <c r="E312" s="41"/>
      <c r="F312" s="42"/>
      <c r="G312" s="22">
        <f>G313+G324</f>
        <v>4833.1</v>
      </c>
    </row>
    <row r="313" spans="1:7" ht="58.5" customHeight="1">
      <c r="A313" s="43" t="s">
        <v>60</v>
      </c>
      <c r="B313" s="44" t="s">
        <v>40</v>
      </c>
      <c r="C313" s="45" t="s">
        <v>23</v>
      </c>
      <c r="D313" s="45" t="s">
        <v>26</v>
      </c>
      <c r="E313" s="46"/>
      <c r="F313" s="47"/>
      <c r="G313" s="23">
        <f>G314+G317+G320</f>
        <v>2486.8</v>
      </c>
    </row>
    <row r="314" spans="1:7" ht="33.75" customHeight="1">
      <c r="A314" s="48" t="s">
        <v>126</v>
      </c>
      <c r="B314" s="49" t="s">
        <v>40</v>
      </c>
      <c r="C314" s="50" t="s">
        <v>23</v>
      </c>
      <c r="D314" s="50" t="s">
        <v>26</v>
      </c>
      <c r="E314" s="51" t="s">
        <v>127</v>
      </c>
      <c r="F314" s="52"/>
      <c r="G314" s="25">
        <f>G315</f>
        <v>0</v>
      </c>
    </row>
    <row r="315" spans="1:7" ht="30.75" customHeight="1">
      <c r="A315" s="48" t="s">
        <v>68</v>
      </c>
      <c r="B315" s="49" t="s">
        <v>40</v>
      </c>
      <c r="C315" s="50" t="s">
        <v>23</v>
      </c>
      <c r="D315" s="50" t="s">
        <v>26</v>
      </c>
      <c r="E315" s="51" t="s">
        <v>128</v>
      </c>
      <c r="F315" s="52"/>
      <c r="G315" s="25">
        <f>G316</f>
        <v>0</v>
      </c>
    </row>
    <row r="316" spans="1:7" s="3" customFormat="1" ht="101.25" customHeight="1">
      <c r="A316" s="48" t="s">
        <v>80</v>
      </c>
      <c r="B316" s="49" t="s">
        <v>40</v>
      </c>
      <c r="C316" s="50" t="s">
        <v>11</v>
      </c>
      <c r="D316" s="50" t="s">
        <v>26</v>
      </c>
      <c r="E316" s="51" t="s">
        <v>134</v>
      </c>
      <c r="F316" s="52" t="s">
        <v>55</v>
      </c>
      <c r="G316" s="24">
        <v>0</v>
      </c>
    </row>
    <row r="317" spans="1:7" s="3" customFormat="1" ht="43.5" customHeight="1">
      <c r="A317" s="48" t="s">
        <v>130</v>
      </c>
      <c r="B317" s="49" t="s">
        <v>40</v>
      </c>
      <c r="C317" s="50" t="s">
        <v>23</v>
      </c>
      <c r="D317" s="50" t="s">
        <v>26</v>
      </c>
      <c r="E317" s="51" t="s">
        <v>131</v>
      </c>
      <c r="F317" s="52"/>
      <c r="G317" s="25">
        <f>G318</f>
        <v>1046.6</v>
      </c>
    </row>
    <row r="318" spans="1:7" s="3" customFormat="1" ht="24.75" customHeight="1">
      <c r="A318" s="48" t="s">
        <v>68</v>
      </c>
      <c r="B318" s="49" t="s">
        <v>40</v>
      </c>
      <c r="C318" s="50" t="s">
        <v>23</v>
      </c>
      <c r="D318" s="50" t="s">
        <v>26</v>
      </c>
      <c r="E318" s="51" t="s">
        <v>132</v>
      </c>
      <c r="F318" s="52"/>
      <c r="G318" s="25">
        <f>G319</f>
        <v>1046.6</v>
      </c>
    </row>
    <row r="319" spans="1:7" ht="94.5">
      <c r="A319" s="48" t="s">
        <v>80</v>
      </c>
      <c r="B319" s="49" t="s">
        <v>40</v>
      </c>
      <c r="C319" s="50" t="s">
        <v>11</v>
      </c>
      <c r="D319" s="50" t="s">
        <v>26</v>
      </c>
      <c r="E319" s="51" t="s">
        <v>133</v>
      </c>
      <c r="F319" s="52" t="s">
        <v>55</v>
      </c>
      <c r="G319" s="24">
        <v>1046.6</v>
      </c>
    </row>
    <row r="320" spans="1:7" ht="31.5">
      <c r="A320" s="48" t="s">
        <v>129</v>
      </c>
      <c r="B320" s="49" t="s">
        <v>40</v>
      </c>
      <c r="C320" s="50" t="s">
        <v>23</v>
      </c>
      <c r="D320" s="50" t="s">
        <v>26</v>
      </c>
      <c r="E320" s="51" t="s">
        <v>135</v>
      </c>
      <c r="F320" s="52"/>
      <c r="G320" s="25">
        <f>G321</f>
        <v>1440.2</v>
      </c>
    </row>
    <row r="321" spans="1:7" ht="15.75">
      <c r="A321" s="48" t="s">
        <v>68</v>
      </c>
      <c r="B321" s="49" t="s">
        <v>40</v>
      </c>
      <c r="C321" s="50" t="s">
        <v>23</v>
      </c>
      <c r="D321" s="50" t="s">
        <v>26</v>
      </c>
      <c r="E321" s="51" t="s">
        <v>136</v>
      </c>
      <c r="F321" s="52"/>
      <c r="G321" s="25">
        <f>G322+G323</f>
        <v>1440.2</v>
      </c>
    </row>
    <row r="322" spans="1:7" ht="94.5">
      <c r="A322" s="48" t="s">
        <v>80</v>
      </c>
      <c r="B322" s="49" t="s">
        <v>40</v>
      </c>
      <c r="C322" s="50" t="s">
        <v>23</v>
      </c>
      <c r="D322" s="50" t="s">
        <v>26</v>
      </c>
      <c r="E322" s="51" t="s">
        <v>137</v>
      </c>
      <c r="F322" s="52" t="s">
        <v>55</v>
      </c>
      <c r="G322" s="24">
        <v>855.7</v>
      </c>
    </row>
    <row r="323" spans="1:7" ht="63">
      <c r="A323" s="48" t="s">
        <v>187</v>
      </c>
      <c r="B323" s="49" t="s">
        <v>40</v>
      </c>
      <c r="C323" s="50" t="s">
        <v>11</v>
      </c>
      <c r="D323" s="50" t="s">
        <v>26</v>
      </c>
      <c r="E323" s="51" t="s">
        <v>137</v>
      </c>
      <c r="F323" s="52" t="s">
        <v>54</v>
      </c>
      <c r="G323" s="24">
        <v>584.5</v>
      </c>
    </row>
    <row r="324" spans="1:7" ht="47.25">
      <c r="A324" s="43" t="s">
        <v>0</v>
      </c>
      <c r="B324" s="44" t="s">
        <v>40</v>
      </c>
      <c r="C324" s="45" t="s">
        <v>23</v>
      </c>
      <c r="D324" s="45" t="s">
        <v>28</v>
      </c>
      <c r="E324" s="46"/>
      <c r="F324" s="47"/>
      <c r="G324" s="23">
        <f>G325+G329</f>
        <v>2346.3</v>
      </c>
    </row>
    <row r="325" spans="1:7" ht="31.5">
      <c r="A325" s="48" t="s">
        <v>138</v>
      </c>
      <c r="B325" s="49" t="s">
        <v>40</v>
      </c>
      <c r="C325" s="50" t="s">
        <v>23</v>
      </c>
      <c r="D325" s="50" t="s">
        <v>28</v>
      </c>
      <c r="E325" s="51" t="s">
        <v>139</v>
      </c>
      <c r="F325" s="52"/>
      <c r="G325" s="25">
        <f>G326</f>
        <v>939.5</v>
      </c>
    </row>
    <row r="326" spans="1:7" s="3" customFormat="1" ht="15.75">
      <c r="A326" s="48" t="s">
        <v>68</v>
      </c>
      <c r="B326" s="49" t="s">
        <v>40</v>
      </c>
      <c r="C326" s="50" t="s">
        <v>23</v>
      </c>
      <c r="D326" s="50" t="s">
        <v>28</v>
      </c>
      <c r="E326" s="51" t="s">
        <v>140</v>
      </c>
      <c r="F326" s="52"/>
      <c r="G326" s="25">
        <f>G327+G328</f>
        <v>939.5</v>
      </c>
    </row>
    <row r="327" spans="1:7" ht="95.25" customHeight="1">
      <c r="A327" s="48" t="s">
        <v>80</v>
      </c>
      <c r="B327" s="49" t="s">
        <v>40</v>
      </c>
      <c r="C327" s="50" t="s">
        <v>23</v>
      </c>
      <c r="D327" s="50" t="s">
        <v>28</v>
      </c>
      <c r="E327" s="51" t="s">
        <v>141</v>
      </c>
      <c r="F327" s="52" t="s">
        <v>55</v>
      </c>
      <c r="G327" s="24">
        <v>905.4</v>
      </c>
    </row>
    <row r="328" spans="1:7" ht="144.75" customHeight="1">
      <c r="A328" s="48" t="s">
        <v>481</v>
      </c>
      <c r="B328" s="49" t="s">
        <v>40</v>
      </c>
      <c r="C328" s="50" t="s">
        <v>23</v>
      </c>
      <c r="D328" s="50" t="s">
        <v>28</v>
      </c>
      <c r="E328" s="51" t="s">
        <v>299</v>
      </c>
      <c r="F328" s="52" t="s">
        <v>55</v>
      </c>
      <c r="G328" s="24">
        <v>34.1</v>
      </c>
    </row>
    <row r="329" spans="1:7" ht="32.25" customHeight="1">
      <c r="A329" s="48" t="s">
        <v>142</v>
      </c>
      <c r="B329" s="49" t="s">
        <v>40</v>
      </c>
      <c r="C329" s="50" t="s">
        <v>23</v>
      </c>
      <c r="D329" s="50" t="s">
        <v>28</v>
      </c>
      <c r="E329" s="51" t="s">
        <v>143</v>
      </c>
      <c r="F329" s="52"/>
      <c r="G329" s="25">
        <f>G330</f>
        <v>1406.8</v>
      </c>
    </row>
    <row r="330" spans="1:7" ht="21.75" customHeight="1">
      <c r="A330" s="48" t="s">
        <v>68</v>
      </c>
      <c r="B330" s="49" t="s">
        <v>40</v>
      </c>
      <c r="C330" s="50" t="s">
        <v>23</v>
      </c>
      <c r="D330" s="50" t="s">
        <v>28</v>
      </c>
      <c r="E330" s="51" t="s">
        <v>144</v>
      </c>
      <c r="F330" s="52"/>
      <c r="G330" s="25">
        <f>G331+G332+G333+G334+G335</f>
        <v>1406.8</v>
      </c>
    </row>
    <row r="331" spans="1:7" s="3" customFormat="1" ht="94.5">
      <c r="A331" s="48" t="s">
        <v>80</v>
      </c>
      <c r="B331" s="49" t="s">
        <v>40</v>
      </c>
      <c r="C331" s="50" t="s">
        <v>23</v>
      </c>
      <c r="D331" s="50" t="s">
        <v>28</v>
      </c>
      <c r="E331" s="51" t="s">
        <v>145</v>
      </c>
      <c r="F331" s="52" t="s">
        <v>55</v>
      </c>
      <c r="G331" s="24">
        <v>1145.9</v>
      </c>
    </row>
    <row r="332" spans="1:7" s="3" customFormat="1" ht="69" customHeight="1">
      <c r="A332" s="48" t="s">
        <v>81</v>
      </c>
      <c r="B332" s="49" t="s">
        <v>40</v>
      </c>
      <c r="C332" s="50" t="s">
        <v>23</v>
      </c>
      <c r="D332" s="50" t="s">
        <v>28</v>
      </c>
      <c r="E332" s="51" t="s">
        <v>145</v>
      </c>
      <c r="F332" s="52" t="s">
        <v>54</v>
      </c>
      <c r="G332" s="24">
        <v>133.1</v>
      </c>
    </row>
    <row r="333" spans="1:7" s="3" customFormat="1" ht="52.5" customHeight="1">
      <c r="A333" s="78" t="s">
        <v>169</v>
      </c>
      <c r="B333" s="49" t="s">
        <v>40</v>
      </c>
      <c r="C333" s="50" t="s">
        <v>23</v>
      </c>
      <c r="D333" s="50" t="s">
        <v>28</v>
      </c>
      <c r="E333" s="51" t="s">
        <v>146</v>
      </c>
      <c r="F333" s="52" t="s">
        <v>50</v>
      </c>
      <c r="G333" s="24">
        <v>0.6</v>
      </c>
    </row>
    <row r="334" spans="1:7" s="3" customFormat="1" ht="143.25" customHeight="1">
      <c r="A334" s="78" t="s">
        <v>481</v>
      </c>
      <c r="B334" s="49" t="s">
        <v>40</v>
      </c>
      <c r="C334" s="50" t="s">
        <v>23</v>
      </c>
      <c r="D334" s="50" t="s">
        <v>28</v>
      </c>
      <c r="E334" s="51" t="s">
        <v>300</v>
      </c>
      <c r="F334" s="52" t="s">
        <v>55</v>
      </c>
      <c r="G334" s="24">
        <v>54.5</v>
      </c>
    </row>
    <row r="335" spans="1:7" s="3" customFormat="1" ht="111.75" customHeight="1">
      <c r="A335" s="78" t="s">
        <v>265</v>
      </c>
      <c r="B335" s="49" t="s">
        <v>40</v>
      </c>
      <c r="C335" s="50" t="s">
        <v>23</v>
      </c>
      <c r="D335" s="50" t="s">
        <v>28</v>
      </c>
      <c r="E335" s="51" t="s">
        <v>300</v>
      </c>
      <c r="F335" s="52" t="s">
        <v>54</v>
      </c>
      <c r="G335" s="24">
        <v>72.7</v>
      </c>
    </row>
    <row r="336" spans="1:7" s="3" customFormat="1" ht="56.25" customHeight="1">
      <c r="A336" s="69" t="s">
        <v>46</v>
      </c>
      <c r="B336" s="63" t="s">
        <v>41</v>
      </c>
      <c r="C336" s="70"/>
      <c r="D336" s="70"/>
      <c r="E336" s="71"/>
      <c r="F336" s="72"/>
      <c r="G336" s="22">
        <f>G337</f>
        <v>193319</v>
      </c>
    </row>
    <row r="337" spans="1:7" s="3" customFormat="1" ht="15.75">
      <c r="A337" s="38" t="s">
        <v>4</v>
      </c>
      <c r="B337" s="39" t="s">
        <v>41</v>
      </c>
      <c r="C337" s="40" t="s">
        <v>25</v>
      </c>
      <c r="D337" s="40"/>
      <c r="E337" s="41"/>
      <c r="F337" s="42"/>
      <c r="G337" s="22">
        <f>G338+G344+G388+G368</f>
        <v>193319</v>
      </c>
    </row>
    <row r="338" spans="1:7" ht="28.5" customHeight="1">
      <c r="A338" s="61" t="s">
        <v>35</v>
      </c>
      <c r="B338" s="65" t="s">
        <v>41</v>
      </c>
      <c r="C338" s="73" t="s">
        <v>25</v>
      </c>
      <c r="D338" s="73" t="s">
        <v>23</v>
      </c>
      <c r="E338" s="86"/>
      <c r="F338" s="81"/>
      <c r="G338" s="23">
        <f>G339</f>
        <v>3491.9</v>
      </c>
    </row>
    <row r="339" spans="1:7" ht="32.25" customHeight="1">
      <c r="A339" s="76" t="s">
        <v>301</v>
      </c>
      <c r="B339" s="66" t="s">
        <v>41</v>
      </c>
      <c r="C339" s="77" t="s">
        <v>25</v>
      </c>
      <c r="D339" s="77" t="s">
        <v>23</v>
      </c>
      <c r="E339" s="74" t="s">
        <v>23</v>
      </c>
      <c r="F339" s="75"/>
      <c r="G339" s="25">
        <f>G340</f>
        <v>3491.9</v>
      </c>
    </row>
    <row r="340" spans="1:7" ht="37.5" customHeight="1">
      <c r="A340" s="48" t="s">
        <v>147</v>
      </c>
      <c r="B340" s="49" t="s">
        <v>41</v>
      </c>
      <c r="C340" s="50" t="s">
        <v>25</v>
      </c>
      <c r="D340" s="50" t="s">
        <v>23</v>
      </c>
      <c r="E340" s="51" t="s">
        <v>148</v>
      </c>
      <c r="F340" s="80"/>
      <c r="G340" s="25">
        <f>G341</f>
        <v>3491.9</v>
      </c>
    </row>
    <row r="341" spans="1:7" ht="54.75" customHeight="1">
      <c r="A341" s="48" t="s">
        <v>395</v>
      </c>
      <c r="B341" s="49" t="s">
        <v>41</v>
      </c>
      <c r="C341" s="50" t="s">
        <v>25</v>
      </c>
      <c r="D341" s="50" t="s">
        <v>23</v>
      </c>
      <c r="E341" s="51" t="s">
        <v>396</v>
      </c>
      <c r="F341" s="80"/>
      <c r="G341" s="25">
        <f>G342+G343</f>
        <v>3491.9</v>
      </c>
    </row>
    <row r="342" spans="1:7" ht="47.25" customHeight="1">
      <c r="A342" s="78" t="s">
        <v>397</v>
      </c>
      <c r="B342" s="49" t="s">
        <v>41</v>
      </c>
      <c r="C342" s="50" t="s">
        <v>25</v>
      </c>
      <c r="D342" s="50" t="s">
        <v>23</v>
      </c>
      <c r="E342" s="51" t="s">
        <v>398</v>
      </c>
      <c r="F342" s="80" t="s">
        <v>54</v>
      </c>
      <c r="G342" s="25">
        <v>16.1</v>
      </c>
    </row>
    <row r="343" spans="1:7" ht="33.75" customHeight="1">
      <c r="A343" s="78" t="s">
        <v>170</v>
      </c>
      <c r="B343" s="67" t="s">
        <v>41</v>
      </c>
      <c r="C343" s="68" t="s">
        <v>25</v>
      </c>
      <c r="D343" s="68" t="s">
        <v>23</v>
      </c>
      <c r="E343" s="79" t="s">
        <v>398</v>
      </c>
      <c r="F343" s="80" t="s">
        <v>56</v>
      </c>
      <c r="G343" s="24">
        <v>3475.8</v>
      </c>
    </row>
    <row r="344" spans="1:7" ht="18" customHeight="1">
      <c r="A344" s="61" t="s">
        <v>16</v>
      </c>
      <c r="B344" s="65" t="s">
        <v>41</v>
      </c>
      <c r="C344" s="73" t="s">
        <v>25</v>
      </c>
      <c r="D344" s="73" t="s">
        <v>26</v>
      </c>
      <c r="E344" s="86"/>
      <c r="F344" s="81"/>
      <c r="G344" s="23">
        <f>G345+G363</f>
        <v>48248.5</v>
      </c>
    </row>
    <row r="345" spans="1:7" ht="36" customHeight="1">
      <c r="A345" s="76" t="s">
        <v>301</v>
      </c>
      <c r="B345" s="66" t="s">
        <v>41</v>
      </c>
      <c r="C345" s="77" t="s">
        <v>25</v>
      </c>
      <c r="D345" s="77" t="s">
        <v>26</v>
      </c>
      <c r="E345" s="74" t="s">
        <v>23</v>
      </c>
      <c r="F345" s="75"/>
      <c r="G345" s="25">
        <f>G346</f>
        <v>47264</v>
      </c>
    </row>
    <row r="346" spans="1:7" ht="36.75" customHeight="1">
      <c r="A346" s="78" t="s">
        <v>147</v>
      </c>
      <c r="B346" s="67" t="s">
        <v>41</v>
      </c>
      <c r="C346" s="68" t="s">
        <v>25</v>
      </c>
      <c r="D346" s="68" t="s">
        <v>26</v>
      </c>
      <c r="E346" s="79" t="s">
        <v>148</v>
      </c>
      <c r="F346" s="80"/>
      <c r="G346" s="25">
        <f>G347</f>
        <v>47264</v>
      </c>
    </row>
    <row r="347" spans="1:7" ht="38.25" customHeight="1">
      <c r="A347" s="78" t="s">
        <v>188</v>
      </c>
      <c r="B347" s="67" t="s">
        <v>41</v>
      </c>
      <c r="C347" s="68" t="s">
        <v>25</v>
      </c>
      <c r="D347" s="68" t="s">
        <v>26</v>
      </c>
      <c r="E347" s="79" t="s">
        <v>149</v>
      </c>
      <c r="F347" s="80"/>
      <c r="G347" s="25">
        <f>SUM(G348:G362)</f>
        <v>47264</v>
      </c>
    </row>
    <row r="348" spans="1:7" ht="70.5" customHeight="1">
      <c r="A348" s="78" t="s">
        <v>231</v>
      </c>
      <c r="B348" s="67" t="s">
        <v>41</v>
      </c>
      <c r="C348" s="68" t="s">
        <v>25</v>
      </c>
      <c r="D348" s="68" t="s">
        <v>26</v>
      </c>
      <c r="E348" s="79" t="s">
        <v>221</v>
      </c>
      <c r="F348" s="80" t="s">
        <v>54</v>
      </c>
      <c r="G348" s="24">
        <v>302.3</v>
      </c>
    </row>
    <row r="349" spans="1:7" ht="54" customHeight="1">
      <c r="A349" s="78" t="s">
        <v>181</v>
      </c>
      <c r="B349" s="67" t="s">
        <v>41</v>
      </c>
      <c r="C349" s="68" t="s">
        <v>25</v>
      </c>
      <c r="D349" s="68" t="s">
        <v>26</v>
      </c>
      <c r="E349" s="79" t="s">
        <v>221</v>
      </c>
      <c r="F349" s="80" t="s">
        <v>56</v>
      </c>
      <c r="G349" s="24">
        <v>20860.7</v>
      </c>
    </row>
    <row r="350" spans="1:7" s="3" customFormat="1" ht="36" customHeight="1">
      <c r="A350" s="78" t="s">
        <v>150</v>
      </c>
      <c r="B350" s="67" t="s">
        <v>41</v>
      </c>
      <c r="C350" s="68" t="s">
        <v>25</v>
      </c>
      <c r="D350" s="68" t="s">
        <v>26</v>
      </c>
      <c r="E350" s="79" t="s">
        <v>244</v>
      </c>
      <c r="F350" s="80" t="s">
        <v>56</v>
      </c>
      <c r="G350" s="24">
        <v>143.6</v>
      </c>
    </row>
    <row r="351" spans="1:7" s="3" customFormat="1" ht="61.5" customHeight="1">
      <c r="A351" s="78" t="s">
        <v>232</v>
      </c>
      <c r="B351" s="67" t="s">
        <v>41</v>
      </c>
      <c r="C351" s="68" t="s">
        <v>25</v>
      </c>
      <c r="D351" s="68" t="s">
        <v>26</v>
      </c>
      <c r="E351" s="79" t="s">
        <v>222</v>
      </c>
      <c r="F351" s="80" t="s">
        <v>54</v>
      </c>
      <c r="G351" s="24">
        <v>14.7</v>
      </c>
    </row>
    <row r="352" spans="1:7" s="3" customFormat="1" ht="54.75" customHeight="1">
      <c r="A352" s="78" t="s">
        <v>151</v>
      </c>
      <c r="B352" s="67" t="s">
        <v>41</v>
      </c>
      <c r="C352" s="68" t="s">
        <v>25</v>
      </c>
      <c r="D352" s="68" t="s">
        <v>26</v>
      </c>
      <c r="E352" s="79" t="s">
        <v>222</v>
      </c>
      <c r="F352" s="80" t="s">
        <v>56</v>
      </c>
      <c r="G352" s="24">
        <v>906.8</v>
      </c>
    </row>
    <row r="353" spans="1:7" s="3" customFormat="1" ht="65.25" customHeight="1">
      <c r="A353" s="78" t="s">
        <v>233</v>
      </c>
      <c r="B353" s="67" t="s">
        <v>41</v>
      </c>
      <c r="C353" s="68" t="s">
        <v>25</v>
      </c>
      <c r="D353" s="68" t="s">
        <v>26</v>
      </c>
      <c r="E353" s="79" t="s">
        <v>223</v>
      </c>
      <c r="F353" s="80" t="s">
        <v>54</v>
      </c>
      <c r="G353" s="24">
        <v>11</v>
      </c>
    </row>
    <row r="354" spans="1:7" s="3" customFormat="1" ht="54.75" customHeight="1">
      <c r="A354" s="78" t="s">
        <v>152</v>
      </c>
      <c r="B354" s="67" t="s">
        <v>41</v>
      </c>
      <c r="C354" s="68" t="s">
        <v>25</v>
      </c>
      <c r="D354" s="68" t="s">
        <v>26</v>
      </c>
      <c r="E354" s="79" t="s">
        <v>223</v>
      </c>
      <c r="F354" s="80" t="s">
        <v>56</v>
      </c>
      <c r="G354" s="24">
        <v>2406.7</v>
      </c>
    </row>
    <row r="355" spans="1:7" s="3" customFormat="1" ht="65.25" customHeight="1">
      <c r="A355" s="78" t="s">
        <v>234</v>
      </c>
      <c r="B355" s="67" t="s">
        <v>41</v>
      </c>
      <c r="C355" s="68" t="s">
        <v>25</v>
      </c>
      <c r="D355" s="68" t="s">
        <v>26</v>
      </c>
      <c r="E355" s="79" t="s">
        <v>224</v>
      </c>
      <c r="F355" s="80" t="s">
        <v>54</v>
      </c>
      <c r="G355" s="24">
        <v>163</v>
      </c>
    </row>
    <row r="356" spans="1:7" s="3" customFormat="1" ht="54" customHeight="1">
      <c r="A356" s="78" t="s">
        <v>153</v>
      </c>
      <c r="B356" s="67" t="s">
        <v>41</v>
      </c>
      <c r="C356" s="68" t="s">
        <v>25</v>
      </c>
      <c r="D356" s="68" t="s">
        <v>26</v>
      </c>
      <c r="E356" s="79" t="s">
        <v>224</v>
      </c>
      <c r="F356" s="80" t="s">
        <v>56</v>
      </c>
      <c r="G356" s="24">
        <v>11901.7</v>
      </c>
    </row>
    <row r="357" spans="1:7" s="3" customFormat="1" ht="64.5" customHeight="1">
      <c r="A357" s="78" t="s">
        <v>235</v>
      </c>
      <c r="B357" s="67" t="s">
        <v>41</v>
      </c>
      <c r="C357" s="68" t="s">
        <v>25</v>
      </c>
      <c r="D357" s="68" t="s">
        <v>26</v>
      </c>
      <c r="E357" s="79" t="s">
        <v>225</v>
      </c>
      <c r="F357" s="80" t="s">
        <v>54</v>
      </c>
      <c r="G357" s="24">
        <v>109.8</v>
      </c>
    </row>
    <row r="358" spans="1:7" s="3" customFormat="1" ht="64.5" customHeight="1">
      <c r="A358" s="78" t="s">
        <v>211</v>
      </c>
      <c r="B358" s="67" t="s">
        <v>41</v>
      </c>
      <c r="C358" s="68" t="s">
        <v>25</v>
      </c>
      <c r="D358" s="68" t="s">
        <v>26</v>
      </c>
      <c r="E358" s="79" t="s">
        <v>225</v>
      </c>
      <c r="F358" s="80" t="s">
        <v>56</v>
      </c>
      <c r="G358" s="24">
        <v>8048.4</v>
      </c>
    </row>
    <row r="359" spans="1:7" ht="66.75" customHeight="1">
      <c r="A359" s="78" t="s">
        <v>236</v>
      </c>
      <c r="B359" s="67" t="s">
        <v>41</v>
      </c>
      <c r="C359" s="68" t="s">
        <v>25</v>
      </c>
      <c r="D359" s="68" t="s">
        <v>26</v>
      </c>
      <c r="E359" s="79" t="s">
        <v>226</v>
      </c>
      <c r="F359" s="80" t="s">
        <v>54</v>
      </c>
      <c r="G359" s="24">
        <v>21</v>
      </c>
    </row>
    <row r="360" spans="1:7" s="3" customFormat="1" ht="60" customHeight="1">
      <c r="A360" s="78" t="s">
        <v>173</v>
      </c>
      <c r="B360" s="67" t="s">
        <v>41</v>
      </c>
      <c r="C360" s="68" t="s">
        <v>25</v>
      </c>
      <c r="D360" s="68" t="s">
        <v>26</v>
      </c>
      <c r="E360" s="79" t="s">
        <v>226</v>
      </c>
      <c r="F360" s="80" t="s">
        <v>56</v>
      </c>
      <c r="G360" s="24">
        <v>2348.9</v>
      </c>
    </row>
    <row r="361" spans="1:7" s="3" customFormat="1" ht="74.25" customHeight="1">
      <c r="A361" s="78" t="s">
        <v>482</v>
      </c>
      <c r="B361" s="67" t="s">
        <v>41</v>
      </c>
      <c r="C361" s="68" t="s">
        <v>25</v>
      </c>
      <c r="D361" s="68" t="s">
        <v>26</v>
      </c>
      <c r="E361" s="79" t="s">
        <v>302</v>
      </c>
      <c r="F361" s="80" t="s">
        <v>54</v>
      </c>
      <c r="G361" s="24">
        <v>0.2</v>
      </c>
    </row>
    <row r="362" spans="1:7" s="3" customFormat="1" ht="69" customHeight="1">
      <c r="A362" s="78" t="s">
        <v>483</v>
      </c>
      <c r="B362" s="67" t="s">
        <v>41</v>
      </c>
      <c r="C362" s="68" t="s">
        <v>25</v>
      </c>
      <c r="D362" s="68" t="s">
        <v>26</v>
      </c>
      <c r="E362" s="79" t="s">
        <v>302</v>
      </c>
      <c r="F362" s="80" t="s">
        <v>56</v>
      </c>
      <c r="G362" s="24">
        <v>25.2</v>
      </c>
    </row>
    <row r="363" spans="1:7" s="3" customFormat="1" ht="18" customHeight="1">
      <c r="A363" s="69" t="s">
        <v>415</v>
      </c>
      <c r="B363" s="63" t="s">
        <v>41</v>
      </c>
      <c r="C363" s="70" t="s">
        <v>25</v>
      </c>
      <c r="D363" s="70" t="s">
        <v>26</v>
      </c>
      <c r="E363" s="71" t="s">
        <v>320</v>
      </c>
      <c r="F363" s="72"/>
      <c r="G363" s="22">
        <f>G364</f>
        <v>984.5</v>
      </c>
    </row>
    <row r="364" spans="1:7" s="3" customFormat="1" ht="17.25" customHeight="1">
      <c r="A364" s="48" t="s">
        <v>253</v>
      </c>
      <c r="B364" s="49" t="s">
        <v>41</v>
      </c>
      <c r="C364" s="50" t="s">
        <v>25</v>
      </c>
      <c r="D364" s="50" t="s">
        <v>26</v>
      </c>
      <c r="E364" s="51" t="s">
        <v>319</v>
      </c>
      <c r="F364" s="52"/>
      <c r="G364" s="24">
        <f>G365</f>
        <v>984.5</v>
      </c>
    </row>
    <row r="365" spans="1:7" s="3" customFormat="1" ht="15" customHeight="1">
      <c r="A365" s="48" t="s">
        <v>68</v>
      </c>
      <c r="B365" s="49" t="s">
        <v>41</v>
      </c>
      <c r="C365" s="50" t="s">
        <v>25</v>
      </c>
      <c r="D365" s="50" t="s">
        <v>26</v>
      </c>
      <c r="E365" s="51" t="s">
        <v>442</v>
      </c>
      <c r="F365" s="52"/>
      <c r="G365" s="24">
        <f>G366+G367</f>
        <v>984.5</v>
      </c>
    </row>
    <row r="366" spans="1:7" s="3" customFormat="1" ht="51" customHeight="1">
      <c r="A366" s="78" t="s">
        <v>484</v>
      </c>
      <c r="B366" s="67" t="s">
        <v>41</v>
      </c>
      <c r="C366" s="68" t="s">
        <v>25</v>
      </c>
      <c r="D366" s="68" t="s">
        <v>26</v>
      </c>
      <c r="E366" s="79" t="s">
        <v>485</v>
      </c>
      <c r="F366" s="80" t="s">
        <v>54</v>
      </c>
      <c r="G366" s="24">
        <v>4.5</v>
      </c>
    </row>
    <row r="367" spans="1:7" s="3" customFormat="1" ht="49.5" customHeight="1">
      <c r="A367" s="78" t="s">
        <v>486</v>
      </c>
      <c r="B367" s="67" t="s">
        <v>41</v>
      </c>
      <c r="C367" s="68" t="s">
        <v>25</v>
      </c>
      <c r="D367" s="68" t="s">
        <v>26</v>
      </c>
      <c r="E367" s="79" t="s">
        <v>485</v>
      </c>
      <c r="F367" s="80" t="s">
        <v>56</v>
      </c>
      <c r="G367" s="24">
        <v>980</v>
      </c>
    </row>
    <row r="368" spans="1:7" s="3" customFormat="1" ht="24.75" customHeight="1">
      <c r="A368" s="61" t="s">
        <v>9</v>
      </c>
      <c r="B368" s="65" t="s">
        <v>41</v>
      </c>
      <c r="C368" s="73" t="s">
        <v>25</v>
      </c>
      <c r="D368" s="73" t="s">
        <v>24</v>
      </c>
      <c r="E368" s="86"/>
      <c r="F368" s="81"/>
      <c r="G368" s="23">
        <f>G369</f>
        <v>117157.70000000001</v>
      </c>
    </row>
    <row r="369" spans="1:7" s="3" customFormat="1" ht="34.5" customHeight="1">
      <c r="A369" s="76" t="s">
        <v>301</v>
      </c>
      <c r="B369" s="66" t="s">
        <v>41</v>
      </c>
      <c r="C369" s="77" t="s">
        <v>25</v>
      </c>
      <c r="D369" s="77" t="s">
        <v>24</v>
      </c>
      <c r="E369" s="74" t="s">
        <v>23</v>
      </c>
      <c r="F369" s="75"/>
      <c r="G369" s="25">
        <f>G370</f>
        <v>117157.70000000001</v>
      </c>
    </row>
    <row r="370" spans="1:7" s="3" customFormat="1" ht="39.75" customHeight="1">
      <c r="A370" s="78" t="s">
        <v>147</v>
      </c>
      <c r="B370" s="67" t="s">
        <v>41</v>
      </c>
      <c r="C370" s="68" t="s">
        <v>25</v>
      </c>
      <c r="D370" s="68" t="s">
        <v>24</v>
      </c>
      <c r="E370" s="79" t="s">
        <v>148</v>
      </c>
      <c r="F370" s="80"/>
      <c r="G370" s="25">
        <f>G371+G378</f>
        <v>117157.70000000001</v>
      </c>
    </row>
    <row r="371" spans="1:7" ht="32.25" customHeight="1">
      <c r="A371" s="78" t="s">
        <v>188</v>
      </c>
      <c r="B371" s="67" t="s">
        <v>41</v>
      </c>
      <c r="C371" s="68" t="s">
        <v>25</v>
      </c>
      <c r="D371" s="68" t="s">
        <v>24</v>
      </c>
      <c r="E371" s="79" t="s">
        <v>149</v>
      </c>
      <c r="F371" s="80"/>
      <c r="G371" s="25">
        <f>SUM(G372:G377)</f>
        <v>81535.6</v>
      </c>
    </row>
    <row r="372" spans="1:7" ht="49.5" customHeight="1">
      <c r="A372" s="78" t="s">
        <v>237</v>
      </c>
      <c r="B372" s="67" t="s">
        <v>41</v>
      </c>
      <c r="C372" s="68" t="s">
        <v>25</v>
      </c>
      <c r="D372" s="68" t="s">
        <v>24</v>
      </c>
      <c r="E372" s="79" t="s">
        <v>227</v>
      </c>
      <c r="F372" s="80" t="s">
        <v>54</v>
      </c>
      <c r="G372" s="24">
        <v>3.8</v>
      </c>
    </row>
    <row r="373" spans="1:7" ht="49.5" customHeight="1">
      <c r="A373" s="78" t="s">
        <v>155</v>
      </c>
      <c r="B373" s="67" t="s">
        <v>41</v>
      </c>
      <c r="C373" s="68" t="s">
        <v>25</v>
      </c>
      <c r="D373" s="68" t="s">
        <v>24</v>
      </c>
      <c r="E373" s="79" t="s">
        <v>227</v>
      </c>
      <c r="F373" s="80" t="s">
        <v>56</v>
      </c>
      <c r="G373" s="24">
        <v>2933.3</v>
      </c>
    </row>
    <row r="374" spans="1:7" ht="49.5" customHeight="1">
      <c r="A374" s="78" t="s">
        <v>399</v>
      </c>
      <c r="B374" s="67" t="s">
        <v>41</v>
      </c>
      <c r="C374" s="68" t="s">
        <v>25</v>
      </c>
      <c r="D374" s="68" t="s">
        <v>24</v>
      </c>
      <c r="E374" s="79" t="s">
        <v>400</v>
      </c>
      <c r="F374" s="80" t="s">
        <v>54</v>
      </c>
      <c r="G374" s="24">
        <v>12.6</v>
      </c>
    </row>
    <row r="375" spans="1:7" ht="36" customHeight="1">
      <c r="A375" s="78" t="s">
        <v>401</v>
      </c>
      <c r="B375" s="67" t="s">
        <v>41</v>
      </c>
      <c r="C375" s="68" t="s">
        <v>25</v>
      </c>
      <c r="D375" s="68" t="s">
        <v>24</v>
      </c>
      <c r="E375" s="79" t="s">
        <v>400</v>
      </c>
      <c r="F375" s="80" t="s">
        <v>56</v>
      </c>
      <c r="G375" s="24">
        <v>840</v>
      </c>
    </row>
    <row r="376" spans="1:7" ht="49.5" customHeight="1">
      <c r="A376" s="78" t="s">
        <v>343</v>
      </c>
      <c r="B376" s="67" t="s">
        <v>41</v>
      </c>
      <c r="C376" s="68" t="s">
        <v>25</v>
      </c>
      <c r="D376" s="68" t="s">
        <v>24</v>
      </c>
      <c r="E376" s="79" t="s">
        <v>344</v>
      </c>
      <c r="F376" s="80" t="s">
        <v>54</v>
      </c>
      <c r="G376" s="24">
        <v>1148.9</v>
      </c>
    </row>
    <row r="377" spans="1:7" ht="39" customHeight="1">
      <c r="A377" s="78" t="s">
        <v>345</v>
      </c>
      <c r="B377" s="67" t="s">
        <v>41</v>
      </c>
      <c r="C377" s="68" t="s">
        <v>25</v>
      </c>
      <c r="D377" s="68" t="s">
        <v>24</v>
      </c>
      <c r="E377" s="91" t="s">
        <v>344</v>
      </c>
      <c r="F377" s="80" t="s">
        <v>56</v>
      </c>
      <c r="G377" s="24">
        <v>76597</v>
      </c>
    </row>
    <row r="378" spans="1:7" ht="41.25" customHeight="1">
      <c r="A378" s="78" t="s">
        <v>303</v>
      </c>
      <c r="B378" s="67" t="s">
        <v>41</v>
      </c>
      <c r="C378" s="68" t="s">
        <v>25</v>
      </c>
      <c r="D378" s="68" t="s">
        <v>24</v>
      </c>
      <c r="E378" s="79" t="s">
        <v>304</v>
      </c>
      <c r="F378" s="80"/>
      <c r="G378" s="24">
        <f>SUM(G379:G387)</f>
        <v>35622.1</v>
      </c>
    </row>
    <row r="379" spans="1:7" ht="63" customHeight="1">
      <c r="A379" s="78" t="s">
        <v>346</v>
      </c>
      <c r="B379" s="67" t="s">
        <v>41</v>
      </c>
      <c r="C379" s="68" t="s">
        <v>25</v>
      </c>
      <c r="D379" s="68" t="s">
        <v>24</v>
      </c>
      <c r="E379" s="79" t="s">
        <v>306</v>
      </c>
      <c r="F379" s="80" t="s">
        <v>54</v>
      </c>
      <c r="G379" s="24">
        <v>194.6</v>
      </c>
    </row>
    <row r="380" spans="1:7" ht="53.25" customHeight="1">
      <c r="A380" s="78" t="s">
        <v>154</v>
      </c>
      <c r="B380" s="67" t="s">
        <v>41</v>
      </c>
      <c r="C380" s="68" t="s">
        <v>25</v>
      </c>
      <c r="D380" s="68" t="s">
        <v>24</v>
      </c>
      <c r="E380" s="79" t="s">
        <v>306</v>
      </c>
      <c r="F380" s="80" t="s">
        <v>56</v>
      </c>
      <c r="G380" s="24">
        <v>17634.8</v>
      </c>
    </row>
    <row r="381" spans="1:7" s="12" customFormat="1" ht="63.75" customHeight="1">
      <c r="A381" s="78" t="s">
        <v>487</v>
      </c>
      <c r="B381" s="67" t="s">
        <v>41</v>
      </c>
      <c r="C381" s="68" t="s">
        <v>25</v>
      </c>
      <c r="D381" s="68" t="s">
        <v>24</v>
      </c>
      <c r="E381" s="79" t="s">
        <v>402</v>
      </c>
      <c r="F381" s="80" t="s">
        <v>56</v>
      </c>
      <c r="G381" s="24">
        <v>1742.9</v>
      </c>
    </row>
    <row r="382" spans="1:7" ht="53.25" customHeight="1">
      <c r="A382" s="78" t="s">
        <v>252</v>
      </c>
      <c r="B382" s="67" t="s">
        <v>41</v>
      </c>
      <c r="C382" s="68" t="s">
        <v>25</v>
      </c>
      <c r="D382" s="68" t="s">
        <v>24</v>
      </c>
      <c r="E382" s="79" t="s">
        <v>305</v>
      </c>
      <c r="F382" s="80" t="s">
        <v>54</v>
      </c>
      <c r="G382" s="24">
        <v>203.6</v>
      </c>
    </row>
    <row r="383" spans="1:7" ht="47.25" customHeight="1">
      <c r="A383" s="78" t="s">
        <v>251</v>
      </c>
      <c r="B383" s="67" t="s">
        <v>41</v>
      </c>
      <c r="C383" s="68" t="s">
        <v>25</v>
      </c>
      <c r="D383" s="68" t="s">
        <v>24</v>
      </c>
      <c r="E383" s="79" t="s">
        <v>305</v>
      </c>
      <c r="F383" s="80" t="s">
        <v>56</v>
      </c>
      <c r="G383" s="24">
        <v>13575.7</v>
      </c>
    </row>
    <row r="384" spans="1:7" ht="57" customHeight="1">
      <c r="A384" s="78" t="s">
        <v>238</v>
      </c>
      <c r="B384" s="67" t="s">
        <v>41</v>
      </c>
      <c r="C384" s="68" t="s">
        <v>25</v>
      </c>
      <c r="D384" s="68" t="s">
        <v>24</v>
      </c>
      <c r="E384" s="79" t="s">
        <v>307</v>
      </c>
      <c r="F384" s="80" t="s">
        <v>54</v>
      </c>
      <c r="G384" s="24">
        <v>14.8</v>
      </c>
    </row>
    <row r="385" spans="1:7" ht="45" customHeight="1">
      <c r="A385" s="78" t="s">
        <v>239</v>
      </c>
      <c r="B385" s="67" t="s">
        <v>41</v>
      </c>
      <c r="C385" s="68" t="s">
        <v>25</v>
      </c>
      <c r="D385" s="68" t="s">
        <v>24</v>
      </c>
      <c r="E385" s="79" t="s">
        <v>307</v>
      </c>
      <c r="F385" s="80" t="s">
        <v>56</v>
      </c>
      <c r="G385" s="24">
        <v>1477</v>
      </c>
    </row>
    <row r="386" spans="1:7" ht="54" customHeight="1">
      <c r="A386" s="78" t="s">
        <v>308</v>
      </c>
      <c r="B386" s="67" t="s">
        <v>41</v>
      </c>
      <c r="C386" s="68" t="s">
        <v>25</v>
      </c>
      <c r="D386" s="68" t="s">
        <v>24</v>
      </c>
      <c r="E386" s="79" t="s">
        <v>309</v>
      </c>
      <c r="F386" s="80" t="s">
        <v>54</v>
      </c>
      <c r="G386" s="24">
        <v>8.7</v>
      </c>
    </row>
    <row r="387" spans="1:7" ht="39" customHeight="1">
      <c r="A387" s="78" t="s">
        <v>310</v>
      </c>
      <c r="B387" s="67" t="s">
        <v>41</v>
      </c>
      <c r="C387" s="68" t="s">
        <v>25</v>
      </c>
      <c r="D387" s="68" t="s">
        <v>24</v>
      </c>
      <c r="E387" s="79" t="s">
        <v>309</v>
      </c>
      <c r="F387" s="80" t="s">
        <v>56</v>
      </c>
      <c r="G387" s="24">
        <v>770</v>
      </c>
    </row>
    <row r="388" spans="1:7" ht="30" customHeight="1">
      <c r="A388" s="61" t="s">
        <v>38</v>
      </c>
      <c r="B388" s="65" t="s">
        <v>41</v>
      </c>
      <c r="C388" s="73" t="s">
        <v>25</v>
      </c>
      <c r="D388" s="73" t="s">
        <v>28</v>
      </c>
      <c r="E388" s="86"/>
      <c r="F388" s="81"/>
      <c r="G388" s="23">
        <f>G389</f>
        <v>24420.9</v>
      </c>
    </row>
    <row r="389" spans="1:7" ht="37.5" customHeight="1">
      <c r="A389" s="76" t="s">
        <v>311</v>
      </c>
      <c r="B389" s="66" t="s">
        <v>41</v>
      </c>
      <c r="C389" s="77" t="s">
        <v>25</v>
      </c>
      <c r="D389" s="77" t="s">
        <v>28</v>
      </c>
      <c r="E389" s="74" t="s">
        <v>23</v>
      </c>
      <c r="F389" s="75"/>
      <c r="G389" s="25">
        <f>G390+G396</f>
        <v>24420.9</v>
      </c>
    </row>
    <row r="390" spans="1:7" ht="37.5" customHeight="1">
      <c r="A390" s="78" t="s">
        <v>147</v>
      </c>
      <c r="B390" s="67" t="s">
        <v>41</v>
      </c>
      <c r="C390" s="68" t="s">
        <v>25</v>
      </c>
      <c r="D390" s="68" t="s">
        <v>28</v>
      </c>
      <c r="E390" s="79" t="s">
        <v>148</v>
      </c>
      <c r="F390" s="80"/>
      <c r="G390" s="25">
        <f>G391</f>
        <v>11927.2</v>
      </c>
    </row>
    <row r="391" spans="1:7" ht="41.25" customHeight="1">
      <c r="A391" s="78" t="s">
        <v>188</v>
      </c>
      <c r="B391" s="67" t="s">
        <v>41</v>
      </c>
      <c r="C391" s="68" t="s">
        <v>25</v>
      </c>
      <c r="D391" s="68" t="s">
        <v>28</v>
      </c>
      <c r="E391" s="79" t="s">
        <v>149</v>
      </c>
      <c r="F391" s="80"/>
      <c r="G391" s="97">
        <f>G394+G393+G392+G395</f>
        <v>11927.2</v>
      </c>
    </row>
    <row r="392" spans="1:7" ht="103.5" customHeight="1">
      <c r="A392" s="78" t="s">
        <v>403</v>
      </c>
      <c r="B392" s="67" t="s">
        <v>41</v>
      </c>
      <c r="C392" s="68" t="s">
        <v>25</v>
      </c>
      <c r="D392" s="68" t="s">
        <v>28</v>
      </c>
      <c r="E392" s="79" t="s">
        <v>404</v>
      </c>
      <c r="F392" s="80" t="s">
        <v>55</v>
      </c>
      <c r="G392" s="25">
        <v>50</v>
      </c>
    </row>
    <row r="393" spans="1:7" ht="66.75" customHeight="1">
      <c r="A393" s="78" t="s">
        <v>405</v>
      </c>
      <c r="B393" s="67" t="s">
        <v>41</v>
      </c>
      <c r="C393" s="68" t="s">
        <v>25</v>
      </c>
      <c r="D393" s="68" t="s">
        <v>28</v>
      </c>
      <c r="E393" s="79" t="s">
        <v>404</v>
      </c>
      <c r="F393" s="80" t="s">
        <v>54</v>
      </c>
      <c r="G393" s="25">
        <v>84.7</v>
      </c>
    </row>
    <row r="394" spans="1:7" ht="47.25">
      <c r="A394" s="78" t="s">
        <v>406</v>
      </c>
      <c r="B394" s="67" t="s">
        <v>41</v>
      </c>
      <c r="C394" s="68" t="s">
        <v>25</v>
      </c>
      <c r="D394" s="68" t="s">
        <v>28</v>
      </c>
      <c r="E394" s="79" t="s">
        <v>404</v>
      </c>
      <c r="F394" s="80" t="s">
        <v>56</v>
      </c>
      <c r="G394" s="25">
        <v>8979.9</v>
      </c>
    </row>
    <row r="395" spans="1:7" ht="63">
      <c r="A395" s="78" t="s">
        <v>489</v>
      </c>
      <c r="B395" s="67" t="s">
        <v>41</v>
      </c>
      <c r="C395" s="68" t="s">
        <v>25</v>
      </c>
      <c r="D395" s="68" t="s">
        <v>28</v>
      </c>
      <c r="E395" s="79" t="s">
        <v>488</v>
      </c>
      <c r="F395" s="80" t="s">
        <v>56</v>
      </c>
      <c r="G395" s="25">
        <v>2812.6</v>
      </c>
    </row>
    <row r="396" spans="1:7" ht="48" customHeight="1">
      <c r="A396" s="78" t="s">
        <v>312</v>
      </c>
      <c r="B396" s="67" t="s">
        <v>41</v>
      </c>
      <c r="C396" s="68" t="s">
        <v>25</v>
      </c>
      <c r="D396" s="68" t="s">
        <v>28</v>
      </c>
      <c r="E396" s="79" t="s">
        <v>156</v>
      </c>
      <c r="F396" s="80"/>
      <c r="G396" s="25">
        <f>G397</f>
        <v>12493.699999999999</v>
      </c>
    </row>
    <row r="397" spans="1:7" ht="52.5" customHeight="1">
      <c r="A397" s="78" t="s">
        <v>189</v>
      </c>
      <c r="B397" s="67" t="s">
        <v>41</v>
      </c>
      <c r="C397" s="68" t="s">
        <v>25</v>
      </c>
      <c r="D397" s="68" t="s">
        <v>28</v>
      </c>
      <c r="E397" s="79" t="s">
        <v>490</v>
      </c>
      <c r="F397" s="80"/>
      <c r="G397" s="25">
        <f>G398+G399+G400</f>
        <v>12493.699999999999</v>
      </c>
    </row>
    <row r="398" spans="1:7" ht="94.5">
      <c r="A398" s="48" t="s">
        <v>80</v>
      </c>
      <c r="B398" s="49" t="s">
        <v>41</v>
      </c>
      <c r="C398" s="50" t="s">
        <v>25</v>
      </c>
      <c r="D398" s="50" t="s">
        <v>28</v>
      </c>
      <c r="E398" s="51" t="s">
        <v>491</v>
      </c>
      <c r="F398" s="52" t="s">
        <v>55</v>
      </c>
      <c r="G398" s="24">
        <v>12271.4</v>
      </c>
    </row>
    <row r="399" spans="1:7" ht="69" customHeight="1">
      <c r="A399" s="48" t="s">
        <v>81</v>
      </c>
      <c r="B399" s="49" t="s">
        <v>41</v>
      </c>
      <c r="C399" s="50" t="s">
        <v>25</v>
      </c>
      <c r="D399" s="50" t="s">
        <v>28</v>
      </c>
      <c r="E399" s="51" t="s">
        <v>491</v>
      </c>
      <c r="F399" s="52" t="s">
        <v>54</v>
      </c>
      <c r="G399" s="24">
        <v>220.3</v>
      </c>
    </row>
    <row r="400" spans="1:7" ht="52.5" customHeight="1">
      <c r="A400" s="48" t="s">
        <v>74</v>
      </c>
      <c r="B400" s="49" t="s">
        <v>41</v>
      </c>
      <c r="C400" s="50" t="s">
        <v>25</v>
      </c>
      <c r="D400" s="50" t="s">
        <v>28</v>
      </c>
      <c r="E400" s="51" t="s">
        <v>491</v>
      </c>
      <c r="F400" s="52" t="s">
        <v>50</v>
      </c>
      <c r="G400" s="24">
        <v>2</v>
      </c>
    </row>
    <row r="401" spans="1:7" ht="36.75" customHeight="1">
      <c r="A401" s="38" t="s">
        <v>47</v>
      </c>
      <c r="B401" s="39" t="s">
        <v>42</v>
      </c>
      <c r="C401" s="40"/>
      <c r="D401" s="40"/>
      <c r="E401" s="41"/>
      <c r="F401" s="42"/>
      <c r="G401" s="22">
        <f>G402+G419+G413</f>
        <v>55581.6</v>
      </c>
    </row>
    <row r="402" spans="1:7" ht="15.75">
      <c r="A402" s="38" t="s">
        <v>59</v>
      </c>
      <c r="B402" s="39" t="s">
        <v>42</v>
      </c>
      <c r="C402" s="40" t="s">
        <v>23</v>
      </c>
      <c r="D402" s="40"/>
      <c r="E402" s="41"/>
      <c r="F402" s="42"/>
      <c r="G402" s="22">
        <f>G403</f>
        <v>7270</v>
      </c>
    </row>
    <row r="403" spans="1:7" ht="60" customHeight="1">
      <c r="A403" s="43" t="s">
        <v>43</v>
      </c>
      <c r="B403" s="44" t="s">
        <v>42</v>
      </c>
      <c r="C403" s="45" t="s">
        <v>23</v>
      </c>
      <c r="D403" s="45" t="s">
        <v>28</v>
      </c>
      <c r="E403" s="53"/>
      <c r="F403" s="54"/>
      <c r="G403" s="23">
        <f>G404</f>
        <v>7270</v>
      </c>
    </row>
    <row r="404" spans="1:7" ht="35.25" customHeight="1">
      <c r="A404" s="55" t="s">
        <v>407</v>
      </c>
      <c r="B404" s="56" t="s">
        <v>42</v>
      </c>
      <c r="C404" s="57" t="s">
        <v>23</v>
      </c>
      <c r="D404" s="57" t="s">
        <v>28</v>
      </c>
      <c r="E404" s="53" t="s">
        <v>27</v>
      </c>
      <c r="F404" s="54"/>
      <c r="G404" s="25">
        <f>G405+G408</f>
        <v>7270</v>
      </c>
    </row>
    <row r="405" spans="1:7" s="3" customFormat="1" ht="38.25" customHeight="1">
      <c r="A405" s="48" t="s">
        <v>199</v>
      </c>
      <c r="B405" s="49" t="s">
        <v>42</v>
      </c>
      <c r="C405" s="50" t="s">
        <v>23</v>
      </c>
      <c r="D405" s="50" t="s">
        <v>28</v>
      </c>
      <c r="E405" s="51" t="s">
        <v>202</v>
      </c>
      <c r="F405" s="52"/>
      <c r="G405" s="25">
        <f>G406</f>
        <v>231</v>
      </c>
    </row>
    <row r="406" spans="1:7" s="3" customFormat="1" ht="40.5" customHeight="1">
      <c r="A406" s="48" t="s">
        <v>200</v>
      </c>
      <c r="B406" s="49" t="s">
        <v>42</v>
      </c>
      <c r="C406" s="50" t="s">
        <v>23</v>
      </c>
      <c r="D406" s="50" t="s">
        <v>28</v>
      </c>
      <c r="E406" s="51" t="s">
        <v>203</v>
      </c>
      <c r="F406" s="52"/>
      <c r="G406" s="25">
        <f>G407</f>
        <v>231</v>
      </c>
    </row>
    <row r="407" spans="1:7" s="3" customFormat="1" ht="65.25" customHeight="1">
      <c r="A407" s="48" t="s">
        <v>81</v>
      </c>
      <c r="B407" s="67" t="s">
        <v>42</v>
      </c>
      <c r="C407" s="68" t="s">
        <v>23</v>
      </c>
      <c r="D407" s="68" t="s">
        <v>28</v>
      </c>
      <c r="E407" s="51" t="s">
        <v>201</v>
      </c>
      <c r="F407" s="52" t="s">
        <v>54</v>
      </c>
      <c r="G407" s="24">
        <v>231</v>
      </c>
    </row>
    <row r="408" spans="1:7" s="3" customFormat="1" ht="28.5" customHeight="1">
      <c r="A408" s="48" t="s">
        <v>161</v>
      </c>
      <c r="B408" s="49" t="s">
        <v>42</v>
      </c>
      <c r="C408" s="50" t="s">
        <v>23</v>
      </c>
      <c r="D408" s="50" t="s">
        <v>28</v>
      </c>
      <c r="E408" s="51" t="s">
        <v>157</v>
      </c>
      <c r="F408" s="52"/>
      <c r="G408" s="25">
        <f>G409</f>
        <v>7039</v>
      </c>
    </row>
    <row r="409" spans="1:7" ht="46.5" customHeight="1">
      <c r="A409" s="48" t="s">
        <v>158</v>
      </c>
      <c r="B409" s="49" t="s">
        <v>42</v>
      </c>
      <c r="C409" s="50" t="s">
        <v>23</v>
      </c>
      <c r="D409" s="50" t="s">
        <v>28</v>
      </c>
      <c r="E409" s="51" t="s">
        <v>159</v>
      </c>
      <c r="F409" s="52"/>
      <c r="G409" s="25">
        <f>G410+G411+G412</f>
        <v>7039</v>
      </c>
    </row>
    <row r="410" spans="1:7" ht="99.75" customHeight="1">
      <c r="A410" s="48" t="s">
        <v>80</v>
      </c>
      <c r="B410" s="67" t="s">
        <v>42</v>
      </c>
      <c r="C410" s="68" t="s">
        <v>23</v>
      </c>
      <c r="D410" s="68" t="s">
        <v>28</v>
      </c>
      <c r="E410" s="51" t="s">
        <v>160</v>
      </c>
      <c r="F410" s="52" t="s">
        <v>55</v>
      </c>
      <c r="G410" s="24">
        <v>6272.4</v>
      </c>
    </row>
    <row r="411" spans="1:7" ht="63">
      <c r="A411" s="48" t="s">
        <v>81</v>
      </c>
      <c r="B411" s="67" t="s">
        <v>42</v>
      </c>
      <c r="C411" s="68" t="s">
        <v>23</v>
      </c>
      <c r="D411" s="68" t="s">
        <v>28</v>
      </c>
      <c r="E411" s="51" t="s">
        <v>160</v>
      </c>
      <c r="F411" s="52" t="s">
        <v>54</v>
      </c>
      <c r="G411" s="24">
        <v>765.3</v>
      </c>
    </row>
    <row r="412" spans="1:7" ht="53.25" customHeight="1">
      <c r="A412" s="48" t="s">
        <v>169</v>
      </c>
      <c r="B412" s="67" t="s">
        <v>42</v>
      </c>
      <c r="C412" s="68" t="s">
        <v>23</v>
      </c>
      <c r="D412" s="68" t="s">
        <v>28</v>
      </c>
      <c r="E412" s="51" t="s">
        <v>160</v>
      </c>
      <c r="F412" s="52" t="s">
        <v>50</v>
      </c>
      <c r="G412" s="24">
        <v>1.3</v>
      </c>
    </row>
    <row r="413" spans="1:7" ht="23.25" customHeight="1">
      <c r="A413" s="38" t="s">
        <v>3</v>
      </c>
      <c r="B413" s="63" t="s">
        <v>42</v>
      </c>
      <c r="C413" s="70" t="s">
        <v>24</v>
      </c>
      <c r="D413" s="70"/>
      <c r="E413" s="41"/>
      <c r="F413" s="42"/>
      <c r="G413" s="22">
        <f>G414</f>
        <v>16155.6</v>
      </c>
    </row>
    <row r="414" spans="1:7" ht="21" customHeight="1">
      <c r="A414" s="38" t="s">
        <v>57</v>
      </c>
      <c r="B414" s="63" t="s">
        <v>42</v>
      </c>
      <c r="C414" s="70" t="s">
        <v>24</v>
      </c>
      <c r="D414" s="70" t="s">
        <v>22</v>
      </c>
      <c r="E414" s="41"/>
      <c r="F414" s="42"/>
      <c r="G414" s="22">
        <f>G415</f>
        <v>16155.6</v>
      </c>
    </row>
    <row r="415" spans="1:7" ht="34.5" customHeight="1">
      <c r="A415" s="48" t="s">
        <v>269</v>
      </c>
      <c r="B415" s="67" t="s">
        <v>42</v>
      </c>
      <c r="C415" s="68" t="s">
        <v>24</v>
      </c>
      <c r="D415" s="68" t="s">
        <v>22</v>
      </c>
      <c r="E415" s="51" t="s">
        <v>22</v>
      </c>
      <c r="F415" s="52"/>
      <c r="G415" s="24">
        <f>G416</f>
        <v>16155.6</v>
      </c>
    </row>
    <row r="416" spans="1:7" ht="24.75" customHeight="1">
      <c r="A416" s="48" t="s">
        <v>210</v>
      </c>
      <c r="B416" s="67" t="s">
        <v>42</v>
      </c>
      <c r="C416" s="68" t="s">
        <v>24</v>
      </c>
      <c r="D416" s="68" t="s">
        <v>22</v>
      </c>
      <c r="E416" s="51" t="s">
        <v>270</v>
      </c>
      <c r="F416" s="52"/>
      <c r="G416" s="24">
        <f>G417+G418</f>
        <v>16155.6</v>
      </c>
    </row>
    <row r="417" spans="1:7" ht="50.25" customHeight="1">
      <c r="A417" s="48" t="s">
        <v>492</v>
      </c>
      <c r="B417" s="67" t="s">
        <v>42</v>
      </c>
      <c r="C417" s="68" t="s">
        <v>24</v>
      </c>
      <c r="D417" s="68" t="s">
        <v>22</v>
      </c>
      <c r="E417" s="51" t="s">
        <v>493</v>
      </c>
      <c r="F417" s="52" t="s">
        <v>2</v>
      </c>
      <c r="G417" s="24">
        <v>11955.6</v>
      </c>
    </row>
    <row r="418" spans="1:7" ht="35.25" customHeight="1">
      <c r="A418" s="48" t="s">
        <v>494</v>
      </c>
      <c r="B418" s="67" t="s">
        <v>42</v>
      </c>
      <c r="C418" s="68" t="s">
        <v>24</v>
      </c>
      <c r="D418" s="68" t="s">
        <v>22</v>
      </c>
      <c r="E418" s="51" t="s">
        <v>272</v>
      </c>
      <c r="F418" s="52" t="s">
        <v>2</v>
      </c>
      <c r="G418" s="24">
        <v>4200</v>
      </c>
    </row>
    <row r="419" spans="1:7" ht="48" customHeight="1">
      <c r="A419" s="69" t="s">
        <v>7</v>
      </c>
      <c r="B419" s="39" t="s">
        <v>42</v>
      </c>
      <c r="C419" s="40" t="s">
        <v>36</v>
      </c>
      <c r="D419" s="40"/>
      <c r="E419" s="41"/>
      <c r="F419" s="42"/>
      <c r="G419" s="22">
        <f>G420</f>
        <v>32156</v>
      </c>
    </row>
    <row r="420" spans="1:7" ht="47.25">
      <c r="A420" s="61" t="s">
        <v>49</v>
      </c>
      <c r="B420" s="44" t="s">
        <v>42</v>
      </c>
      <c r="C420" s="45" t="s">
        <v>36</v>
      </c>
      <c r="D420" s="45" t="s">
        <v>23</v>
      </c>
      <c r="E420" s="53"/>
      <c r="F420" s="54"/>
      <c r="G420" s="23">
        <f>G421</f>
        <v>32156</v>
      </c>
    </row>
    <row r="421" spans="1:7" ht="31.5">
      <c r="A421" s="55" t="s">
        <v>313</v>
      </c>
      <c r="B421" s="56" t="s">
        <v>164</v>
      </c>
      <c r="C421" s="57" t="s">
        <v>36</v>
      </c>
      <c r="D421" s="57" t="s">
        <v>23</v>
      </c>
      <c r="E421" s="53" t="s">
        <v>27</v>
      </c>
      <c r="F421" s="54"/>
      <c r="G421" s="25">
        <f>G422</f>
        <v>32156</v>
      </c>
    </row>
    <row r="422" spans="1:7" ht="31.5">
      <c r="A422" s="48" t="s">
        <v>174</v>
      </c>
      <c r="B422" s="49" t="s">
        <v>164</v>
      </c>
      <c r="C422" s="50" t="s">
        <v>36</v>
      </c>
      <c r="D422" s="50" t="s">
        <v>23</v>
      </c>
      <c r="E422" s="51" t="s">
        <v>165</v>
      </c>
      <c r="F422" s="52"/>
      <c r="G422" s="25">
        <f>G423</f>
        <v>32156</v>
      </c>
    </row>
    <row r="423" spans="1:7" ht="47.25">
      <c r="A423" s="48" t="s">
        <v>162</v>
      </c>
      <c r="B423" s="49" t="s">
        <v>164</v>
      </c>
      <c r="C423" s="50" t="s">
        <v>36</v>
      </c>
      <c r="D423" s="50" t="s">
        <v>23</v>
      </c>
      <c r="E423" s="51" t="s">
        <v>190</v>
      </c>
      <c r="F423" s="52"/>
      <c r="G423" s="25">
        <f>G424</f>
        <v>32156</v>
      </c>
    </row>
    <row r="424" spans="1:7" ht="32.25" thickBot="1">
      <c r="A424" s="92" t="s">
        <v>163</v>
      </c>
      <c r="B424" s="93" t="s">
        <v>42</v>
      </c>
      <c r="C424" s="94" t="s">
        <v>36</v>
      </c>
      <c r="D424" s="94" t="s">
        <v>23</v>
      </c>
      <c r="E424" s="95" t="s">
        <v>166</v>
      </c>
      <c r="F424" s="96" t="s">
        <v>2</v>
      </c>
      <c r="G424" s="27">
        <v>32156</v>
      </c>
    </row>
  </sheetData>
  <sheetProtection/>
  <autoFilter ref="A13:G13"/>
  <mergeCells count="7">
    <mergeCell ref="A9:G9"/>
    <mergeCell ref="E1:G1"/>
    <mergeCell ref="E2:G2"/>
    <mergeCell ref="E3:G3"/>
    <mergeCell ref="E4:G4"/>
    <mergeCell ref="A7:G7"/>
    <mergeCell ref="A8:G8"/>
  </mergeCells>
  <printOptions horizontalCentered="1"/>
  <pageMargins left="0.984251968503937" right="0" top="0" bottom="0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mixail</cp:lastModifiedBy>
  <cp:lastPrinted>2023-06-21T08:02:11Z</cp:lastPrinted>
  <dcterms:created xsi:type="dcterms:W3CDTF">2006-01-02T09:39:36Z</dcterms:created>
  <dcterms:modified xsi:type="dcterms:W3CDTF">2023-06-21T08:02:23Z</dcterms:modified>
  <cp:category/>
  <cp:version/>
  <cp:contentType/>
  <cp:contentStatus/>
</cp:coreProperties>
</file>