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95" windowWidth="16485" windowHeight="7710" activeTab="0"/>
  </bookViews>
  <sheets>
    <sheet name="в бюджет" sheetId="1" r:id="rId1"/>
  </sheets>
  <definedNames>
    <definedName name="_xlnm._FilterDatabase" localSheetId="0" hidden="1">'в бюджет'!$B$12:$G$195</definedName>
    <definedName name="_xlnm.Print_Area" localSheetId="0">'в бюджет'!$A$1:$S$195</definedName>
  </definedNames>
  <calcPr fullCalcOnLoad="1"/>
</workbook>
</file>

<file path=xl/sharedStrings.xml><?xml version="1.0" encoding="utf-8"?>
<sst xmlns="http://schemas.openxmlformats.org/spreadsheetml/2006/main" count="771" uniqueCount="314">
  <si>
    <t>500</t>
  </si>
  <si>
    <t>КЦСР</t>
  </si>
  <si>
    <t>КВР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</si>
  <si>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</si>
  <si>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</si>
  <si>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</si>
  <si>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</si>
  <si>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</si>
  <si>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</si>
  <si>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</si>
  <si>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</si>
  <si>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</si>
  <si>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</si>
  <si>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14</t>
  </si>
  <si>
    <t>11</t>
  </si>
  <si>
    <t>13</t>
  </si>
  <si>
    <t>800</t>
  </si>
  <si>
    <t>600</t>
  </si>
  <si>
    <t>Ира- 11577,4</t>
  </si>
  <si>
    <t>200</t>
  </si>
  <si>
    <t>100</t>
  </si>
  <si>
    <t>300</t>
  </si>
  <si>
    <t xml:space="preserve">72 1 00 10190 </t>
  </si>
  <si>
    <t xml:space="preserve">72 2 00 10190 </t>
  </si>
  <si>
    <t>77 7 00 20590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</si>
  <si>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</si>
  <si>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</si>
  <si>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</si>
  <si>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Резервные фонды местной администрации муниципального образования  (Иные бюджетные ассигнования)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</si>
  <si>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</si>
  <si>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</si>
  <si>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</si>
  <si>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</si>
  <si>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Мероприятия в области жилищного хозяйства (Иные бюджетные ассигнования)</t>
  </si>
  <si>
    <t>Мероприятия в области коммунального хозяйства(Иные бюджетные ассигнования)</t>
  </si>
  <si>
    <t>99 9 00 80100</t>
  </si>
  <si>
    <t>99 9 00 80090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</si>
  <si>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</si>
  <si>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</si>
  <si>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Основное мероприятие  "Создание системы выявления, развитие и поддержки талантливых детей в различных областях деятельности "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</si>
  <si>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</si>
  <si>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</si>
  <si>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03 5 02  20530</t>
  </si>
  <si>
    <t>03 5 02 20530</t>
  </si>
  <si>
    <t>04 2</t>
  </si>
  <si>
    <t xml:space="preserve">Основное мероприятие  "Мероприятия в сфере культуры, укрепление материально-технической базы учреждений культуры" 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</si>
  <si>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</si>
  <si>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</si>
  <si>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</si>
  <si>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</si>
  <si>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</si>
  <si>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</si>
  <si>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</si>
  <si>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</si>
  <si>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</si>
  <si>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</si>
  <si>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>Основное мероприятие "Повышение качества дошкольного образования"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</si>
  <si>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</si>
  <si>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03 1  03 20470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</si>
  <si>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</si>
  <si>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03 1  03 20480</t>
  </si>
  <si>
    <t>Подпрограмма "Развитие системы общего образования в Урупском муниципальном районе"</t>
  </si>
  <si>
    <t>03 3</t>
  </si>
  <si>
    <r>
      <t xml:space="preserve"> Расходы на обеспечение деятельности (оказание услуг) муниципальных общеобразовательных учреждений  (Иные бюджетные ассигнования) </t>
    </r>
  </si>
  <si>
    <t>03 3  01 20500</t>
  </si>
  <si>
    <t>03 3 01 20500</t>
  </si>
  <si>
    <t xml:space="preserve"> Расходы на обеспечение деятельности (оказание услуг) муниципальных  учреждений культуры(Закупка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</si>
  <si>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</si>
  <si>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</si>
  <si>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</si>
  <si>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</si>
  <si>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Расходы на обеспечение деятельности (оказание услуг) муниципальных учреждений дополнительного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</si>
  <si>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03 3  01 20720</t>
  </si>
  <si>
    <t>Расходы на обеспечение деятельности (оказание услуг) муниципальных учреждений дополнительного образования  (Иные бюджетные ассигнования)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</si>
  <si>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</si>
  <si>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03 3  01 20730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</si>
  <si>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</si>
  <si>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</si>
  <si>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</si>
  <si>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</si>
  <si>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</si>
  <si>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централизованной бухгалтерии управления образования (Иные бюджетные ассигнования)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</si>
  <si>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</si>
  <si>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</si>
  <si>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>Подпрограмма "Патриотическое воспитание граждан Урупского муниципального района"</t>
  </si>
  <si>
    <t>03 8</t>
  </si>
  <si>
    <t>Основное мероприятие "Совершенствование системы патриотического воспитания граждан"</t>
  </si>
  <si>
    <t>03 8 01</t>
  </si>
  <si>
    <t>03 8 01 20560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</si>
  <si>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</si>
  <si>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(Иные бюджетные ассигнования)</t>
  </si>
  <si>
    <t>71 2 00 10190</t>
  </si>
  <si>
    <t>71 1 00 10190</t>
  </si>
  <si>
    <t>71 3 00 10190</t>
  </si>
  <si>
    <t>73 1 00 10190</t>
  </si>
  <si>
    <t>73 2 00 10190</t>
  </si>
  <si>
    <t xml:space="preserve">73 2 00 10190 </t>
  </si>
  <si>
    <t>99 9 00 20060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</si>
  <si>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</si>
  <si>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</si>
  <si>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</si>
  <si>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</si>
  <si>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</si>
  <si>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</si>
  <si>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</si>
  <si>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</si>
  <si>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</si>
  <si>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01 2</t>
  </si>
  <si>
    <t xml:space="preserve">01 2 02 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</si>
  <si>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</si>
  <si>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</si>
  <si>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</si>
  <si>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</si>
  <si>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</si>
  <si>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</si>
  <si>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</si>
  <si>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</si>
  <si>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</si>
  <si>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</si>
  <si>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</si>
  <si>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</si>
  <si>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</si>
  <si>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>Основное мероприятие "Мероприятия в сфере культуры, в том числе комплектование книжных фондов библиотек"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</si>
  <si>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</si>
  <si>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</si>
  <si>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</si>
  <si>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</si>
  <si>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01 2 02 10190</t>
  </si>
  <si>
    <t>Основное мероприятияе "Организация и проведение физкультурных и спортивно-массовых мероприятий"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</si>
  <si>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</si>
  <si>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</si>
  <si>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</si>
  <si>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</si>
  <si>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01 1 01 52500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</si>
  <si>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</si>
  <si>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</si>
  <si>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Расходы на обеспечение деятельности (оказание услуг) муниципальных дошкольных образовательных учреждений  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</si>
  <si>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</si>
  <si>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государственных( муниципальных) нужд)</t>
  </si>
  <si>
    <t>Проведение общих мероприятий в рамках подпрограммы (Закупка товаров, работ и услуг для обеспечения государственных (муниципальных) нужд)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</si>
  <si>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</si>
  <si>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</si>
  <si>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</si>
  <si>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</si>
  <si>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</si>
  <si>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>Приложение 7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</si>
  <si>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</si>
  <si>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</si>
  <si>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Итого по муниципальным программам</t>
  </si>
  <si>
    <t>1.</t>
  </si>
  <si>
    <t>2.</t>
  </si>
  <si>
    <t>3.</t>
  </si>
  <si>
    <t>5.</t>
  </si>
  <si>
    <t>6.</t>
  </si>
  <si>
    <t>7.</t>
  </si>
  <si>
    <t>8.</t>
  </si>
  <si>
    <t xml:space="preserve">Итого по непрограммным расходам </t>
  </si>
  <si>
    <t>Распределение бюджетных ассигнований</t>
  </si>
  <si>
    <t>Р</t>
  </si>
  <si>
    <t>ПР</t>
  </si>
  <si>
    <t>04 4 01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</si>
  <si>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</si>
  <si>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04 4 01 10190</t>
  </si>
  <si>
    <t>04 4  01 20640</t>
  </si>
  <si>
    <t>4.</t>
  </si>
  <si>
    <t>Основное мероприятие "Дорожный комплекс"</t>
  </si>
  <si>
    <t>Капитальный ремонт и ремонт автомобильных дорог общего пользования в границах муниципального района (Закупка товаров, работ и услуг для обеспечения государственных (муниципальных) нужд)</t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</si>
  <si>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</si>
  <si>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t>04 4  01 20641</t>
  </si>
  <si>
    <t>Наименование главных распорядителей бюджетных средств</t>
  </si>
  <si>
    <t>01 1 01 66648</t>
  </si>
  <si>
    <t>01 1 01 66651</t>
  </si>
  <si>
    <t>01 1 01 66652</t>
  </si>
  <si>
    <t>Предоставление мер социальной поддержки реабилитированным лицам и лицам, признанным пострадавшими от политических репрессий (Социальное обеспечение и иные выплаты населению)</t>
  </si>
  <si>
    <t>01 1 01 66653</t>
  </si>
  <si>
    <t>01 1 01 66655</t>
  </si>
  <si>
    <t>01 1 01 53800</t>
  </si>
  <si>
    <t xml:space="preserve">Предоставление компенсации отдельным категориям граждан оплаты взноса на капитальный ремонт общего имущества в многоквартирном доме (Социальное обеспечение и иные выплаты населению) </t>
  </si>
  <si>
    <t>01 1 01 66410</t>
  </si>
  <si>
    <t>№ п/п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</si>
  <si>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</si>
  <si>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</si>
  <si>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</t>
  </si>
  <si>
    <t>02 2 04</t>
  </si>
  <si>
    <t>02 2 04 10190</t>
  </si>
  <si>
    <t>Подпрограмма "Обеспечение условий реализации Программы"</t>
  </si>
  <si>
    <t>02 4 03</t>
  </si>
  <si>
    <t>03 В 05 66103</t>
  </si>
  <si>
    <t>03 В 05 20600</t>
  </si>
  <si>
    <t>06 0 01</t>
  </si>
  <si>
    <t>06 0 01 20670</t>
  </si>
  <si>
    <t>Реализация Закона Карачаево-Черкесской Республики от 17 декабря 2009 г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</si>
  <si>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99 8 00 66101</t>
  </si>
  <si>
    <t xml:space="preserve">Реализация Закона Карачаево-Черкесской Республикиот 17 декабря 2009 г №86-РЗ 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</si>
  <si>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</si>
  <si>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13 марта 2009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(Закупка товаров, работ и услуг для обеспечения государственных (муниципальных) нужд)  </t>
  </si>
  <si>
    <t>99 8 00 66102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</si>
  <si>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</si>
  <si>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</si>
  <si>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99 8 00 66104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</si>
  <si>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</si>
  <si>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</si>
  <si>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 (муниципальных) нужд) </t>
    </r>
  </si>
  <si>
    <t>Расходы на обеспечение деятельности (оказание услуг) муниципальных учреждений дополнительного образования  (Закупка товаров, работ и услуг для государственных (муниципальных) нужд)</t>
  </si>
  <si>
    <t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  (Социальное обеспечение и иные выплаты населению)</t>
  </si>
  <si>
    <t>05 2</t>
  </si>
  <si>
    <t>Проведение  мероприятий в рамках подпрограммы (Капитальные вложения в  объекты государственной (муниципальной) собственности)</t>
  </si>
  <si>
    <t>400</t>
  </si>
  <si>
    <t>01 1 01 66408</t>
  </si>
  <si>
    <t xml:space="preserve">Подпрограмма  "Сохранение 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</si>
  <si>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</si>
  <si>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 xml:space="preserve">Подпрограмма  "Финансовое обеспечение условий реализации Программы" </t>
  </si>
  <si>
    <t xml:space="preserve">по целевым статьям (муниципальным программам Урупского муниципального района   и </t>
  </si>
  <si>
    <t xml:space="preserve">непрограммным направлениям деятельности), группам видов расходов, разделам, подразделам </t>
  </si>
  <si>
    <t xml:space="preserve"> классификации расходов бюджета Урупского муниципального района </t>
  </si>
  <si>
    <t xml:space="preserve">к решению Совета   </t>
  </si>
  <si>
    <t xml:space="preserve">Урупского муниципального района                                    </t>
  </si>
  <si>
    <t>(тыс. рублей)</t>
  </si>
  <si>
    <t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государственных (муниципальных) нужд)</t>
  </si>
  <si>
    <t>Предоставление субсидий на оплату жилого помещения и коммунальных услуг(Закупка товаров, работ и услуг для обеспечения государственных (муниципальных) нужд)</t>
  </si>
  <si>
    <t>Предоставление мер социальной поддержки многодетных семей  и семей, в которых один или оба родителя являются инвалидами (Закупка товаров, работ и услуг для обеспечения государственных (муниципальных) нужд)</t>
  </si>
  <si>
    <t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государственных (муниципальных) нужд)</t>
  </si>
  <si>
    <t>Предоставление мер социальной поддержки реабилитированным лицам и лицам, признанным пострадавшими от политических репрессий (Закупка товаров, работ и услуг для обеспечения государственных (муниципальных) нужд)</t>
  </si>
  <si>
    <t>Назначение и выплата ежемесячного денежного вознаграждения ветеранам труда  Карачаево-Черкесской Республики  (Закупка товаров, работ и услуг для обеспечения государственных (муниципальных) нужд)</t>
  </si>
  <si>
    <t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   (Закупка товаров, работ и услуг для обеспечения государственных (муниципальных) нужд)</t>
  </si>
  <si>
    <t>Предоставление компенсации отдельным категориям граждан оплаты взноса на капитальный ремонт общего имущества в многоквартирном доме   (Закупка товаров, работ и услуг для обеспечения государственных (муниципальных) нужд)</t>
  </si>
  <si>
    <t>Назначение и выплата ежемесячного социального пособия гражданам, имеющим детей   (Закупка товаров, работ и услуг для обеспечения государственных (муниципальных) нужд)</t>
  </si>
  <si>
    <t>Расходы на организацию реализации Закона Карачаево-Черкесской Республики от 26.12.2013 №94-РЗ "О ежемесячной денежной выплате, назначаемой в случае рождения третьего ребенка или последующих детей до достижения ребенком возраста трех лет, и наделении органов местного самоуправления муниципальных районов и городских округов КЧР отдельными государственными полномочиями КЧР"  (Закупка товаров, работ и услуг для обеспечения государственных (муниципальных) нужд)</t>
  </si>
  <si>
    <t xml:space="preserve">Республиканский материнский  капитал при рождении четвертого  или последующих детей по КЧР (Закупка товаров, работ и услуг для обеспечения государственных (муниципальных) нужд) </t>
  </si>
  <si>
    <t>Республиканский материнский  капитал при рождении четвертого  или последующих детей по КЧР (Социальное обеспечение и иные выплаты населению)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</si>
  <si>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</si>
  <si>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12</t>
  </si>
  <si>
    <t>99 9 00 80060</t>
  </si>
  <si>
    <t>ВСЕГО (без условно утвержденных расходов)</t>
  </si>
  <si>
    <t xml:space="preserve"> Сумма на 2019 год</t>
  </si>
  <si>
    <t xml:space="preserve"> Сумма на 2020 год</t>
  </si>
  <si>
    <t>03 1 03  16110</t>
  </si>
  <si>
    <t>03 3 01 16010</t>
  </si>
  <si>
    <t>03 3 01 76130</t>
  </si>
  <si>
    <t>03 3 01 26100</t>
  </si>
  <si>
    <t>03 3 01 66001</t>
  </si>
  <si>
    <t>03 1 03 46140</t>
  </si>
  <si>
    <t>03 3 01 46140</t>
  </si>
  <si>
    <t>03 3 01 26140</t>
  </si>
  <si>
    <t>03 5 02 26140</t>
  </si>
  <si>
    <t>Подпрограмма "Горячее питание школьников"</t>
  </si>
  <si>
    <t>03 6</t>
  </si>
  <si>
    <t>Основное мероприятие "Обеспечение качественного сбалансированного школьного питания"</t>
  </si>
  <si>
    <t>03 6 01</t>
  </si>
  <si>
    <t>Горячее питание школьников (Закупка товаров, работ и услуг для обеспечения государственных (муниципальных) нужд)</t>
  </si>
  <si>
    <t>03 6 01 16870</t>
  </si>
  <si>
    <t>05 7 01 20660</t>
  </si>
  <si>
    <t xml:space="preserve">05 7 01 </t>
  </si>
  <si>
    <t>Основное мероприятие "Строительство подводящего газопровода к МКОУ "СОШ а.Кызыл-Уруп" с установкой шкафных регуляторных пунктов и котельного оборудования"</t>
  </si>
  <si>
    <t>Подпрограмма "Строительство подводящего газопровода к МКОУ "СОШ а.Кызыл-Уруп" с установкой шкафных регуляторных пунктов и котельного оборудования"</t>
  </si>
  <si>
    <t>09 0 01</t>
  </si>
  <si>
    <t>09 0 01 80030</t>
  </si>
  <si>
    <t xml:space="preserve">Основное мероприятие "Мероприятия по профилактике наркомании среди несовершеннолетних и молодежи в Урупском муниципальном районе"(Закупка товаров, работ и услуг для обеспечения государственных (муниципальных) нужд) </t>
  </si>
  <si>
    <t xml:space="preserve">08 0 03 </t>
  </si>
  <si>
    <t>08 0 03 20690</t>
  </si>
  <si>
    <t xml:space="preserve">Основное мероприятие "Культурное, спортивное, правовое, нравственное и военно-патриотическое воспитание граждан" </t>
  </si>
  <si>
    <t xml:space="preserve">07 0 03 </t>
  </si>
  <si>
    <t>07 0 03 20680</t>
  </si>
  <si>
    <t>01 1 01 R6620</t>
  </si>
  <si>
    <t>01 1 01 50840</t>
  </si>
  <si>
    <t>01 101 66230</t>
  </si>
  <si>
    <t xml:space="preserve">Ежемесячная  выплата в связи с рождением (усыновлением) первого ребенка (Закупка товаров, работ и услуг для обеспечения государственных (муниципальных) нужд) </t>
  </si>
  <si>
    <t>01 1 01 55730</t>
  </si>
  <si>
    <t>Ежемесячная  выплата в связи с рождением (усыновлением) первого ребенка (Социальное обеспечение и иные выплаты населению)</t>
  </si>
  <si>
    <t>на 2019 год и на плановый период 2020 и 2021 годов</t>
  </si>
  <si>
    <t>Основное мероприятие"Проведение  проверок  состояния автомобильных дорог, улично-дорожной сети, автобусных маршрутов и остановок общественного транспорта"</t>
  </si>
  <si>
    <t>Расходы на проведение мероприятий по программе (Закупка товаров, работ и услуг для обеспечения государственных (муниципальных) нужд)</t>
  </si>
  <si>
    <t>10 0 05</t>
  </si>
  <si>
    <t>10 0 05 20750</t>
  </si>
  <si>
    <t>10 0 06</t>
  </si>
  <si>
    <t>10 0 06 20750</t>
  </si>
  <si>
    <t>Основное мероприятие "Вовлечение  детей и молодежи в работу по обеспечению безопасности дорожного движения"</t>
  </si>
  <si>
    <t>Основное  мероприятие " Профилактика  детского дорожно-транспортного травматизма"</t>
  </si>
  <si>
    <t>10 0 08</t>
  </si>
  <si>
    <t>10 0 08 20750</t>
  </si>
  <si>
    <t>Основное мероприятие"Внедрение приборного учета объема потребления  энергетических ресурсов"</t>
  </si>
  <si>
    <t>Проведение мероприятий  по внедрению прибоного учета объема потребления  энергетических ресурсов(Закупка товаров, работ и услуг для  обеспечения государственных( муниципальных) нужд)</t>
  </si>
  <si>
    <t>11 002</t>
  </si>
  <si>
    <t>11 0 02 20740</t>
  </si>
  <si>
    <t xml:space="preserve">Мероприятия  по проведению выборов депутатов в законодательные (представительные) органы местного самоуправления муниципального района (Закупка товаров, работ и услуг для обеспечения государственных (муниципальных) нужд) </t>
  </si>
  <si>
    <t xml:space="preserve">99 9 00 80020 </t>
  </si>
  <si>
    <t xml:space="preserve"> Сумма на 2021 год</t>
  </si>
  <si>
    <t xml:space="preserve">Муниципальная программа "Социальная поддержка населения Урупского муниципального района " </t>
  </si>
  <si>
    <t xml:space="preserve">Подпрограмма "Обеспечение условий реализации районной муниципальной программы "Социальная поддержка населения Урупского муниципального района" </t>
  </si>
  <si>
    <t xml:space="preserve">Муниципальная программа  "Управление муниципальными финансами в Урупском муниципальном районе " </t>
  </si>
  <si>
    <t xml:space="preserve">Муниципальная целевая программа "Образование" </t>
  </si>
  <si>
    <t xml:space="preserve">Подпрограмма "Финансовое обеспечение условий реализации муниципальной программы "Образование" </t>
  </si>
  <si>
    <t xml:space="preserve">Муниципальная  программа  "Развитие культуры Урупского муниципального района " </t>
  </si>
  <si>
    <t>Муниципальная программа "Газификация Урупского муниципального района "</t>
  </si>
  <si>
    <t>Муниципальная целевая программы "Развитие физической культуры и спорта в  Урупском муниципальном районе  "</t>
  </si>
  <si>
    <t>Муниципальная целевая  комплексная программа "Профилактика правонарушений в  Урупском муниципальном районе  "</t>
  </si>
  <si>
    <t>Проведение общих мероприятий в рамках программы "Профилактика правонарушений в  Урупском муниципальном районе  " (Закупка товаров, работ и услуг для обеспечения государственных (муниципальных) нужд)</t>
  </si>
  <si>
    <t>Муниципальная комплексная целевая программа "Комплексные меры противодействия злоупотреблению наркотическими средствами и их незаконному обороту в Урупском муниципальном районе "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</si>
  <si>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" (Закупка товаров, работ и услуг для обеспечения государственных (муниципальных) нужд)</t>
  </si>
  <si>
    <t>Муниципальная целевая программа "Комплексное развитие транспортной инфраструктуры на территории Урупского муниципального района 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</si>
  <si>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</si>
  <si>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 "Энергосбережение и повышение  энергетической эффективности в Урупском муниципальном районе "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</si>
  <si>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</si>
  <si>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 </t>
  </si>
  <si>
    <t xml:space="preserve">Ежемесячная денежная выплата, в случае рождения третьего ребенка или последующих детей до достижения ребенком возраста трех лет (возмещение за 2017 год)(Закупка товаров, работ и услуг для обеспечения государственных (муниципальных) нужд) </t>
  </si>
  <si>
    <t>Ежемесячная денежная выплата, в случае рождения третьего ребенка или последующих детей до достижения ребенком возраста трех лет (возмещение за 2017 год) (Социальное обеспечение и иные выплаты населению)</t>
  </si>
  <si>
    <t>01 1 01 66400</t>
  </si>
  <si>
    <t>01 1 01 66430</t>
  </si>
  <si>
    <t>Муниципальная программа "Развитие  киновидеообслуживания населения Урупского муниципального района "</t>
  </si>
  <si>
    <t>Основное  мероприятие  "Организация  конопоказа, проведение мероприятий"</t>
  </si>
  <si>
    <t>12 0 01</t>
  </si>
  <si>
    <t xml:space="preserve">Дополнительное финансовое обеспечение деятельности (оказание услуг) муниципальных учреждений за счет платных услуг  (Закупка товаров, работ и услуг для обеспечения государственных( муниципальных) нужд) </t>
  </si>
  <si>
    <t>12 0 01 20551</t>
  </si>
  <si>
    <t>от 25.12.2018  №  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</si>
</sst>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Arial Cyr"/>
      <family val="0"/>
    </font>
    <font>
      <b/>
      <i/>
      <sz val="12"/>
      <color indexed="8"/>
      <name val="Times New Roman"/>
      <family val="1"/>
    </font>
    <font>
      <sz val="9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color indexed="8"/>
      <name val="Arial Cyr"/>
      <family val="0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i/>
      <sz val="9"/>
      <color theme="1"/>
      <name val="Arial Cyr"/>
      <family val="0"/>
    </font>
    <font>
      <b/>
      <i/>
      <sz val="12"/>
      <color theme="1"/>
      <name val="Times New Roman"/>
      <family val="1"/>
    </font>
    <font>
      <sz val="9"/>
      <color theme="1"/>
      <name val="Arial Cyr"/>
      <family val="0"/>
    </font>
    <font>
      <i/>
      <sz val="10"/>
      <color theme="1"/>
      <name val="Arial Cyr"/>
      <family val="0"/>
    </font>
    <font>
      <b/>
      <sz val="9"/>
      <color theme="1"/>
      <name val="Arial Cyr"/>
      <family val="0"/>
    </font>
    <font>
      <b/>
      <i/>
      <sz val="11"/>
      <color theme="1"/>
      <name val="Times New Roman"/>
      <family val="1"/>
    </font>
    <font>
      <b/>
      <i/>
      <sz val="10"/>
      <color theme="1"/>
      <name val="Arial Cyr"/>
      <family val="0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 horizontal="left"/>
    </xf>
    <xf numFmtId="0" fontId="58" fillId="0" borderId="0" xfId="0" applyFont="1" applyAlignment="1">
      <alignment vertical="top"/>
    </xf>
    <xf numFmtId="0" fontId="58" fillId="0" borderId="0" xfId="0" applyFont="1" applyAlignment="1">
      <alignment vertical="top" wrapText="1"/>
    </xf>
    <xf numFmtId="0" fontId="58" fillId="33" borderId="0" xfId="0" applyFont="1" applyFill="1" applyAlignment="1">
      <alignment horizontal="center" vertical="top"/>
    </xf>
    <xf numFmtId="0" fontId="58" fillId="0" borderId="0" xfId="0" applyFont="1" applyAlignment="1">
      <alignment horizontal="left" vertical="top"/>
    </xf>
    <xf numFmtId="0" fontId="59" fillId="33" borderId="0" xfId="0" applyFont="1" applyFill="1" applyBorder="1" applyAlignment="1">
      <alignment horizontal="center"/>
    </xf>
    <xf numFmtId="178" fontId="59" fillId="33" borderId="0" xfId="0" applyNumberFormat="1" applyFont="1" applyFill="1" applyBorder="1" applyAlignment="1">
      <alignment horizontal="center"/>
    </xf>
    <xf numFmtId="178" fontId="59" fillId="33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9" fillId="33" borderId="14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wrapText="1"/>
    </xf>
    <xf numFmtId="0" fontId="59" fillId="33" borderId="21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vertical="center" wrapText="1"/>
    </xf>
    <xf numFmtId="49" fontId="60" fillId="0" borderId="22" xfId="0" applyNumberFormat="1" applyFont="1" applyFill="1" applyBorder="1" applyAlignment="1">
      <alignment horizontal="left" vertical="center" wrapText="1"/>
    </xf>
    <xf numFmtId="49" fontId="60" fillId="0" borderId="23" xfId="0" applyNumberFormat="1" applyFont="1" applyFill="1" applyBorder="1" applyAlignment="1">
      <alignment horizontal="center" vertical="center" wrapText="1"/>
    </xf>
    <xf numFmtId="49" fontId="60" fillId="0" borderId="24" xfId="0" applyNumberFormat="1" applyFont="1" applyFill="1" applyBorder="1" applyAlignment="1">
      <alignment horizontal="center" vertical="center" wrapText="1"/>
    </xf>
    <xf numFmtId="178" fontId="60" fillId="33" borderId="25" xfId="0" applyNumberFormat="1" applyFont="1" applyFill="1" applyBorder="1" applyAlignment="1">
      <alignment horizontal="center" vertical="center"/>
    </xf>
    <xf numFmtId="178" fontId="61" fillId="33" borderId="0" xfId="0" applyNumberFormat="1" applyFont="1" applyFill="1" applyBorder="1" applyAlignment="1">
      <alignment horizontal="center" vertical="center"/>
    </xf>
    <xf numFmtId="178" fontId="60" fillId="33" borderId="11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vertical="center" wrapText="1"/>
    </xf>
    <xf numFmtId="49" fontId="60" fillId="0" borderId="27" xfId="0" applyNumberFormat="1" applyFont="1" applyFill="1" applyBorder="1" applyAlignment="1">
      <alignment horizontal="left"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49" fontId="60" fillId="0" borderId="28" xfId="0" applyNumberFormat="1" applyFont="1" applyFill="1" applyBorder="1" applyAlignment="1">
      <alignment horizontal="center" vertical="center" wrapText="1"/>
    </xf>
    <xf numFmtId="178" fontId="60" fillId="33" borderId="29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vertical="center" wrapText="1"/>
    </xf>
    <xf numFmtId="0" fontId="60" fillId="0" borderId="28" xfId="0" applyFont="1" applyFill="1" applyBorder="1" applyAlignment="1">
      <alignment vertical="center" wrapText="1"/>
    </xf>
    <xf numFmtId="178" fontId="60" fillId="33" borderId="29" xfId="0" applyNumberFormat="1" applyFont="1" applyFill="1" applyBorder="1" applyAlignment="1">
      <alignment horizontal="center" vertical="center" wrapText="1"/>
    </xf>
    <xf numFmtId="178" fontId="60" fillId="33" borderId="12" xfId="0" applyNumberFormat="1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vertical="center" wrapText="1"/>
    </xf>
    <xf numFmtId="49" fontId="62" fillId="0" borderId="27" xfId="0" applyNumberFormat="1" applyFont="1" applyFill="1" applyBorder="1" applyAlignment="1">
      <alignment horizontal="left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49" fontId="62" fillId="0" borderId="28" xfId="0" applyNumberFormat="1" applyFont="1" applyFill="1" applyBorder="1" applyAlignment="1">
      <alignment horizontal="center" vertical="center" wrapText="1"/>
    </xf>
    <xf numFmtId="178" fontId="62" fillId="33" borderId="29" xfId="0" applyNumberFormat="1" applyFont="1" applyFill="1" applyBorder="1" applyAlignment="1">
      <alignment horizontal="center" vertical="center"/>
    </xf>
    <xf numFmtId="178" fontId="62" fillId="33" borderId="12" xfId="0" applyNumberFormat="1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vertical="center" wrapText="1"/>
    </xf>
    <xf numFmtId="49" fontId="58" fillId="0" borderId="27" xfId="0" applyNumberFormat="1" applyFont="1" applyFill="1" applyBorder="1" applyAlignment="1">
      <alignment horizontal="left" vertical="center" wrapText="1"/>
    </xf>
    <xf numFmtId="49" fontId="58" fillId="0" borderId="14" xfId="0" applyNumberFormat="1" applyFont="1" applyFill="1" applyBorder="1" applyAlignment="1">
      <alignment horizontal="center" vertical="center" wrapText="1"/>
    </xf>
    <xf numFmtId="49" fontId="58" fillId="0" borderId="28" xfId="0" applyNumberFormat="1" applyFont="1" applyFill="1" applyBorder="1" applyAlignment="1">
      <alignment horizontal="center" vertical="center" wrapText="1"/>
    </xf>
    <xf numFmtId="178" fontId="58" fillId="33" borderId="29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/>
    </xf>
    <xf numFmtId="178" fontId="58" fillId="33" borderId="12" xfId="0" applyNumberFormat="1" applyFont="1" applyFill="1" applyBorder="1" applyAlignment="1">
      <alignment horizontal="center" vertical="center"/>
    </xf>
    <xf numFmtId="178" fontId="63" fillId="33" borderId="30" xfId="0" applyNumberFormat="1" applyFont="1" applyFill="1" applyBorder="1" applyAlignment="1">
      <alignment horizontal="center" vertical="center"/>
    </xf>
    <xf numFmtId="178" fontId="63" fillId="33" borderId="14" xfId="0" applyNumberFormat="1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/>
    </xf>
    <xf numFmtId="178" fontId="63" fillId="33" borderId="29" xfId="0" applyNumberFormat="1" applyFont="1" applyFill="1" applyBorder="1" applyAlignment="1">
      <alignment horizontal="center" vertical="center"/>
    </xf>
    <xf numFmtId="178" fontId="63" fillId="33" borderId="28" xfId="0" applyNumberFormat="1" applyFont="1" applyFill="1" applyBorder="1" applyAlignment="1">
      <alignment horizontal="center" vertical="center"/>
    </xf>
    <xf numFmtId="178" fontId="63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/>
    </xf>
    <xf numFmtId="0" fontId="58" fillId="33" borderId="26" xfId="0" applyFont="1" applyFill="1" applyBorder="1" applyAlignment="1">
      <alignment vertical="center" wrapText="1"/>
    </xf>
    <xf numFmtId="49" fontId="58" fillId="33" borderId="27" xfId="0" applyNumberFormat="1" applyFont="1" applyFill="1" applyBorder="1" applyAlignment="1">
      <alignment horizontal="left" vertical="center" wrapText="1"/>
    </xf>
    <xf numFmtId="49" fontId="58" fillId="33" borderId="14" xfId="0" applyNumberFormat="1" applyFont="1" applyFill="1" applyBorder="1" applyAlignment="1">
      <alignment horizontal="center" vertical="center" wrapText="1"/>
    </xf>
    <xf numFmtId="49" fontId="58" fillId="33" borderId="28" xfId="0" applyNumberFormat="1" applyFont="1" applyFill="1" applyBorder="1" applyAlignment="1">
      <alignment horizontal="center" vertical="center" wrapText="1"/>
    </xf>
    <xf numFmtId="49" fontId="58" fillId="33" borderId="26" xfId="0" applyNumberFormat="1" applyFont="1" applyFill="1" applyBorder="1" applyAlignment="1">
      <alignment horizontal="center" vertical="center" wrapText="1"/>
    </xf>
    <xf numFmtId="178" fontId="61" fillId="33" borderId="29" xfId="0" applyNumberFormat="1" applyFont="1" applyFill="1" applyBorder="1" applyAlignment="1">
      <alignment horizontal="center" vertical="center"/>
    </xf>
    <xf numFmtId="178" fontId="61" fillId="33" borderId="28" xfId="0" applyNumberFormat="1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left" vertical="center" wrapText="1"/>
    </xf>
    <xf numFmtId="49" fontId="58" fillId="0" borderId="27" xfId="0" applyNumberFormat="1" applyFont="1" applyFill="1" applyBorder="1" applyAlignment="1">
      <alignment horizontal="left" vertical="center"/>
    </xf>
    <xf numFmtId="49" fontId="58" fillId="0" borderId="14" xfId="0" applyNumberFormat="1" applyFont="1" applyFill="1" applyBorder="1" applyAlignment="1">
      <alignment horizontal="center" vertical="center"/>
    </xf>
    <xf numFmtId="49" fontId="58" fillId="0" borderId="28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left" vertical="center" wrapText="1"/>
    </xf>
    <xf numFmtId="49" fontId="60" fillId="0" borderId="27" xfId="0" applyNumberFormat="1" applyFont="1" applyFill="1" applyBorder="1" applyAlignment="1">
      <alignment horizontal="left" vertical="center"/>
    </xf>
    <xf numFmtId="49" fontId="60" fillId="0" borderId="14" xfId="0" applyNumberFormat="1" applyFont="1" applyFill="1" applyBorder="1" applyAlignment="1">
      <alignment horizontal="center" vertical="center"/>
    </xf>
    <xf numFmtId="49" fontId="60" fillId="0" borderId="28" xfId="0" applyNumberFormat="1" applyFont="1" applyFill="1" applyBorder="1" applyAlignment="1">
      <alignment horizontal="center" vertical="center"/>
    </xf>
    <xf numFmtId="178" fontId="65" fillId="33" borderId="29" xfId="0" applyNumberFormat="1" applyFont="1" applyFill="1" applyBorder="1" applyAlignment="1">
      <alignment horizontal="center" vertical="center"/>
    </xf>
    <xf numFmtId="178" fontId="65" fillId="33" borderId="28" xfId="0" applyNumberFormat="1" applyFont="1" applyFill="1" applyBorder="1" applyAlignment="1">
      <alignment horizontal="center" vertical="center"/>
    </xf>
    <xf numFmtId="178" fontId="60" fillId="33" borderId="12" xfId="0" applyNumberFormat="1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left" vertical="center" wrapText="1"/>
    </xf>
    <xf numFmtId="49" fontId="62" fillId="0" borderId="27" xfId="0" applyNumberFormat="1" applyFont="1" applyFill="1" applyBorder="1" applyAlignment="1">
      <alignment horizontal="left" vertical="center"/>
    </xf>
    <xf numFmtId="49" fontId="62" fillId="0" borderId="14" xfId="0" applyNumberFormat="1" applyFont="1" applyFill="1" applyBorder="1" applyAlignment="1">
      <alignment horizontal="center" vertical="center"/>
    </xf>
    <xf numFmtId="49" fontId="62" fillId="0" borderId="28" xfId="0" applyNumberFormat="1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left" vertical="center" wrapText="1"/>
    </xf>
    <xf numFmtId="49" fontId="66" fillId="0" borderId="27" xfId="0" applyNumberFormat="1" applyFont="1" applyFill="1" applyBorder="1" applyAlignment="1">
      <alignment horizontal="left" vertical="center"/>
    </xf>
    <xf numFmtId="49" fontId="57" fillId="0" borderId="27" xfId="0" applyNumberFormat="1" applyFont="1" applyFill="1" applyBorder="1" applyAlignment="1">
      <alignment horizontal="left" vertical="center"/>
    </xf>
    <xf numFmtId="0" fontId="57" fillId="0" borderId="26" xfId="0" applyFont="1" applyFill="1" applyBorder="1" applyAlignment="1">
      <alignment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/>
    </xf>
    <xf numFmtId="2" fontId="58" fillId="0" borderId="20" xfId="0" applyNumberFormat="1" applyFont="1" applyFill="1" applyBorder="1" applyAlignment="1">
      <alignment horizontal="justify" vertical="center" wrapText="1"/>
    </xf>
    <xf numFmtId="49" fontId="68" fillId="0" borderId="27" xfId="0" applyNumberFormat="1" applyFont="1" applyFill="1" applyBorder="1" applyAlignment="1">
      <alignment horizontal="left" vertical="center"/>
    </xf>
    <xf numFmtId="49" fontId="68" fillId="0" borderId="14" xfId="0" applyNumberFormat="1" applyFont="1" applyFill="1" applyBorder="1" applyAlignment="1">
      <alignment horizontal="center" vertical="center"/>
    </xf>
    <xf numFmtId="49" fontId="68" fillId="0" borderId="28" xfId="0" applyNumberFormat="1" applyFont="1" applyFill="1" applyBorder="1" applyAlignment="1">
      <alignment horizontal="center" vertical="center"/>
    </xf>
    <xf numFmtId="178" fontId="68" fillId="33" borderId="29" xfId="0" applyNumberFormat="1" applyFont="1" applyFill="1" applyBorder="1" applyAlignment="1">
      <alignment horizontal="center" vertical="center"/>
    </xf>
    <xf numFmtId="178" fontId="68" fillId="33" borderId="12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Alignment="1">
      <alignment horizontal="justify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/>
    </xf>
    <xf numFmtId="0" fontId="60" fillId="0" borderId="27" xfId="0" applyFont="1" applyFill="1" applyBorder="1" applyAlignment="1">
      <alignment horizontal="left"/>
    </xf>
    <xf numFmtId="0" fontId="60" fillId="0" borderId="14" xfId="0" applyFont="1" applyFill="1" applyBorder="1" applyAlignment="1">
      <alignment horizontal="center"/>
    </xf>
    <xf numFmtId="0" fontId="60" fillId="0" borderId="28" xfId="0" applyFont="1" applyFill="1" applyBorder="1" applyAlignment="1">
      <alignment horizontal="center"/>
    </xf>
    <xf numFmtId="178" fontId="60" fillId="33" borderId="29" xfId="0" applyNumberFormat="1" applyFont="1" applyFill="1" applyBorder="1" applyAlignment="1">
      <alignment horizontal="center"/>
    </xf>
    <xf numFmtId="178" fontId="69" fillId="33" borderId="30" xfId="0" applyNumberFormat="1" applyFont="1" applyFill="1" applyBorder="1" applyAlignment="1">
      <alignment horizontal="center"/>
    </xf>
    <xf numFmtId="178" fontId="69" fillId="33" borderId="14" xfId="0" applyNumberFormat="1" applyFont="1" applyFill="1" applyBorder="1" applyAlignment="1">
      <alignment horizontal="center"/>
    </xf>
    <xf numFmtId="178" fontId="69" fillId="33" borderId="21" xfId="0" applyNumberFormat="1" applyFont="1" applyFill="1" applyBorder="1" applyAlignment="1">
      <alignment horizontal="center"/>
    </xf>
    <xf numFmtId="178" fontId="60" fillId="33" borderId="12" xfId="0" applyNumberFormat="1" applyFont="1" applyFill="1" applyBorder="1" applyAlignment="1">
      <alignment horizontal="center"/>
    </xf>
    <xf numFmtId="0" fontId="58" fillId="0" borderId="20" xfId="0" applyFont="1" applyFill="1" applyBorder="1" applyAlignment="1">
      <alignment horizontal="left" vertical="center" wrapText="1"/>
    </xf>
    <xf numFmtId="178" fontId="58" fillId="33" borderId="20" xfId="0" applyNumberFormat="1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left" vertical="center" wrapText="1"/>
    </xf>
    <xf numFmtId="49" fontId="58" fillId="0" borderId="28" xfId="0" applyNumberFormat="1" applyFont="1" applyFill="1" applyBorder="1" applyAlignment="1">
      <alignment horizontal="left" vertical="center"/>
    </xf>
    <xf numFmtId="172" fontId="58" fillId="0" borderId="30" xfId="0" applyNumberFormat="1" applyFont="1" applyFill="1" applyBorder="1" applyAlignment="1">
      <alignment horizontal="center" vertical="center"/>
    </xf>
    <xf numFmtId="0" fontId="59" fillId="33" borderId="0" xfId="0" applyNumberFormat="1" applyFont="1" applyFill="1" applyAlignment="1">
      <alignment horizontal="center"/>
    </xf>
    <xf numFmtId="172" fontId="58" fillId="33" borderId="12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vertical="center" wrapText="1"/>
    </xf>
    <xf numFmtId="49" fontId="58" fillId="0" borderId="32" xfId="0" applyNumberFormat="1" applyFont="1" applyFill="1" applyBorder="1" applyAlignment="1">
      <alignment horizontal="left" vertical="center" wrapText="1"/>
    </xf>
    <xf numFmtId="49" fontId="58" fillId="0" borderId="33" xfId="0" applyNumberFormat="1" applyFont="1" applyFill="1" applyBorder="1" applyAlignment="1">
      <alignment horizontal="center" vertical="center" wrapText="1"/>
    </xf>
    <xf numFmtId="49" fontId="58" fillId="0" borderId="34" xfId="0" applyNumberFormat="1" applyFont="1" applyFill="1" applyBorder="1" applyAlignment="1">
      <alignment horizontal="center" vertical="center" wrapText="1"/>
    </xf>
    <xf numFmtId="178" fontId="58" fillId="33" borderId="35" xfId="0" applyNumberFormat="1" applyFont="1" applyFill="1" applyBorder="1" applyAlignment="1">
      <alignment horizontal="center" vertical="center"/>
    </xf>
    <xf numFmtId="178" fontId="58" fillId="33" borderId="13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/>
    </xf>
    <xf numFmtId="0" fontId="58" fillId="0" borderId="0" xfId="0" applyFont="1" applyAlignment="1">
      <alignment horizontal="left" vertical="top" wrapText="1"/>
    </xf>
    <xf numFmtId="0" fontId="7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9"/>
  <sheetViews>
    <sheetView tabSelected="1" view="pageBreakPreview" zoomScaleSheetLayoutView="100" zoomScalePageLayoutView="0" workbookViewId="0" topLeftCell="A88">
      <selection activeCell="E12" sqref="E12"/>
    </sheetView>
  </sheetViews>
  <sheetFormatPr defaultColWidth="9.00390625" defaultRowHeight="12.75"/>
  <cols>
    <col min="1" max="1" width="4.375" style="6" customWidth="1"/>
    <col min="2" max="2" width="61.625" style="26" customWidth="1"/>
    <col min="3" max="3" width="14.125" style="16" customWidth="1"/>
    <col min="4" max="4" width="6.375" style="24" customWidth="1"/>
    <col min="5" max="5" width="5.625" style="24" customWidth="1"/>
    <col min="6" max="6" width="5.875" style="24" customWidth="1"/>
    <col min="7" max="7" width="12.625" style="25" customWidth="1"/>
    <col min="8" max="8" width="0.12890625" style="64" hidden="1" customWidth="1"/>
    <col min="9" max="9" width="8.875" style="64" hidden="1" customWidth="1"/>
    <col min="10" max="10" width="12.625" style="64" hidden="1" customWidth="1"/>
    <col min="11" max="11" width="10.75390625" style="64" hidden="1" customWidth="1"/>
    <col min="12" max="12" width="0.12890625" style="64" hidden="1" customWidth="1"/>
    <col min="13" max="13" width="10.00390625" style="64" hidden="1" customWidth="1"/>
    <col min="14" max="14" width="10.375" style="64" hidden="1" customWidth="1"/>
    <col min="15" max="15" width="11.75390625" style="64" hidden="1" customWidth="1"/>
    <col min="16" max="16" width="9.625" style="64" hidden="1" customWidth="1"/>
    <col min="17" max="17" width="14.375" style="64" hidden="1" customWidth="1"/>
    <col min="18" max="18" width="12.375" style="23" customWidth="1"/>
    <col min="19" max="19" width="12.00390625" style="23" customWidth="1"/>
    <col min="20" max="20" width="9.125" style="1" customWidth="1"/>
  </cols>
  <sheetData>
    <row r="1" spans="2:19" ht="15.75">
      <c r="B1" s="15"/>
      <c r="D1" s="17"/>
      <c r="E1" s="17"/>
      <c r="F1" s="137" t="s">
        <v>145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2:19" ht="15.75">
      <c r="B2" s="15"/>
      <c r="D2" s="17"/>
      <c r="E2" s="17"/>
      <c r="F2" s="137" t="s">
        <v>215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2:19" ht="18.75" customHeight="1">
      <c r="B3" s="15"/>
      <c r="D3" s="18"/>
      <c r="E3" s="18"/>
      <c r="F3" s="139" t="s">
        <v>216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2:19" ht="15.75">
      <c r="B4" s="15"/>
      <c r="D4" s="17"/>
      <c r="E4" s="17"/>
      <c r="F4" s="17" t="s">
        <v>313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2:17" ht="15.75">
      <c r="B5" s="15"/>
      <c r="C5" s="20"/>
      <c r="D5" s="20"/>
      <c r="E5" s="20"/>
      <c r="F5" s="20"/>
      <c r="G5" s="19"/>
      <c r="H5" s="19"/>
      <c r="I5" s="19"/>
      <c r="J5" s="21"/>
      <c r="K5" s="21"/>
      <c r="L5" s="21"/>
      <c r="M5" s="21"/>
      <c r="N5" s="21"/>
      <c r="O5" s="21"/>
      <c r="P5" s="21"/>
      <c r="Q5" s="22"/>
    </row>
    <row r="6" spans="2:17" ht="15.75">
      <c r="B6" s="15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9" ht="18.75">
      <c r="A7" s="138" t="s">
        <v>157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ht="18.75" customHeight="1">
      <c r="A8" s="136" t="s">
        <v>212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ht="18.75">
      <c r="A9" s="136" t="s">
        <v>213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2:19" ht="18.75">
      <c r="B10" s="140" t="s">
        <v>214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2:19" ht="18.75">
      <c r="B11" s="140" t="s">
        <v>269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8:19" ht="23.25" customHeight="1" thickBot="1">
      <c r="H12" s="27">
        <v>54160</v>
      </c>
      <c r="I12" s="27"/>
      <c r="J12" s="27"/>
      <c r="K12" s="135">
        <v>29660.9</v>
      </c>
      <c r="L12" s="135"/>
      <c r="M12" s="135"/>
      <c r="N12" s="27"/>
      <c r="O12" s="27"/>
      <c r="P12" s="27"/>
      <c r="Q12" s="27" t="s">
        <v>18</v>
      </c>
      <c r="S12" s="28" t="s">
        <v>217</v>
      </c>
    </row>
    <row r="13" spans="1:19" ht="54.75" customHeight="1" thickBot="1">
      <c r="A13" s="7" t="s">
        <v>179</v>
      </c>
      <c r="B13" s="29" t="s">
        <v>169</v>
      </c>
      <c r="C13" s="30" t="s">
        <v>1</v>
      </c>
      <c r="D13" s="31" t="s">
        <v>2</v>
      </c>
      <c r="E13" s="31" t="s">
        <v>158</v>
      </c>
      <c r="F13" s="32" t="s">
        <v>159</v>
      </c>
      <c r="G13" s="33" t="s">
        <v>234</v>
      </c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6" t="s">
        <v>235</v>
      </c>
      <c r="S13" s="36" t="s">
        <v>286</v>
      </c>
    </row>
    <row r="14" spans="1:20" s="3" customFormat="1" ht="15.75">
      <c r="A14" s="8"/>
      <c r="B14" s="37" t="s">
        <v>233</v>
      </c>
      <c r="C14" s="38"/>
      <c r="D14" s="39"/>
      <c r="E14" s="39"/>
      <c r="F14" s="40"/>
      <c r="G14" s="41">
        <f>G15+G161</f>
        <v>456444.922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>
        <f>R15+R161</f>
        <v>431985.5999999999</v>
      </c>
      <c r="S14" s="43">
        <f>S15+S161</f>
        <v>434844.6</v>
      </c>
      <c r="T14" s="5"/>
    </row>
    <row r="15" spans="1:20" s="3" customFormat="1" ht="15.75">
      <c r="A15" s="9"/>
      <c r="B15" s="44" t="s">
        <v>148</v>
      </c>
      <c r="C15" s="45"/>
      <c r="D15" s="46"/>
      <c r="E15" s="46"/>
      <c r="F15" s="47"/>
      <c r="G15" s="48">
        <f>G16+G51+G63+G113+G131+G135+G138+G141+G145+G148+G155+G158</f>
        <v>422848.62200000003</v>
      </c>
      <c r="H15" s="48">
        <f aca="true" t="shared" si="0" ref="H15:S15">H16+H51+H63+H113+H131+H135+H138+H141+H145+H148+H155+H158</f>
        <v>0</v>
      </c>
      <c r="I15" s="48">
        <f t="shared" si="0"/>
        <v>0</v>
      </c>
      <c r="J15" s="48">
        <f t="shared" si="0"/>
        <v>0</v>
      </c>
      <c r="K15" s="48">
        <f t="shared" si="0"/>
        <v>0</v>
      </c>
      <c r="L15" s="48">
        <f t="shared" si="0"/>
        <v>0</v>
      </c>
      <c r="M15" s="48">
        <f t="shared" si="0"/>
        <v>0</v>
      </c>
      <c r="N15" s="48">
        <f t="shared" si="0"/>
        <v>0</v>
      </c>
      <c r="O15" s="48">
        <f t="shared" si="0"/>
        <v>0</v>
      </c>
      <c r="P15" s="48">
        <f t="shared" si="0"/>
        <v>0</v>
      </c>
      <c r="Q15" s="48">
        <f t="shared" si="0"/>
        <v>0</v>
      </c>
      <c r="R15" s="48">
        <f t="shared" si="0"/>
        <v>399340.79999999993</v>
      </c>
      <c r="S15" s="48">
        <f t="shared" si="0"/>
        <v>402199.8</v>
      </c>
      <c r="T15" s="5"/>
    </row>
    <row r="16" spans="1:20" s="3" customFormat="1" ht="36.75" customHeight="1">
      <c r="A16" s="10" t="s">
        <v>149</v>
      </c>
      <c r="B16" s="44" t="s">
        <v>287</v>
      </c>
      <c r="C16" s="45" t="s">
        <v>4</v>
      </c>
      <c r="D16" s="49"/>
      <c r="E16" s="49"/>
      <c r="F16" s="50"/>
      <c r="G16" s="51">
        <f>G17+G46</f>
        <v>97711.2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52">
        <f>R17+R46</f>
        <v>76539.9</v>
      </c>
      <c r="S16" s="52">
        <f>S17+S46</f>
        <v>80081.79999999999</v>
      </c>
      <c r="T16" s="5"/>
    </row>
    <row r="17" spans="1:20" s="3" customFormat="1" ht="31.5">
      <c r="A17" s="9"/>
      <c r="B17" s="53" t="s">
        <v>98</v>
      </c>
      <c r="C17" s="54" t="s">
        <v>99</v>
      </c>
      <c r="D17" s="55"/>
      <c r="E17" s="55"/>
      <c r="F17" s="56"/>
      <c r="G17" s="57">
        <f>G18</f>
        <v>89192.2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58">
        <f>R18</f>
        <v>68020.9</v>
      </c>
      <c r="S17" s="58">
        <f>S18</f>
        <v>71562.79999999999</v>
      </c>
      <c r="T17" s="5"/>
    </row>
    <row r="18" spans="1:20" s="3" customFormat="1" ht="31.5">
      <c r="A18" s="9"/>
      <c r="B18" s="59" t="s">
        <v>146</v>
      </c>
      <c r="C18" s="60" t="s">
        <v>100</v>
      </c>
      <c r="D18" s="61"/>
      <c r="E18" s="61"/>
      <c r="F18" s="62"/>
      <c r="G18" s="63">
        <f>G19+G20+G21+G22+G23+G24+G25+G26+G27+G28+G29+G30+G31+G32+G33+G34+G35+G36+G39+G44+G45+G40+G41+G37+G38+G42+G43</f>
        <v>89192.2</v>
      </c>
      <c r="H18" s="63" t="e">
        <f aca="true" t="shared" si="1" ref="H18:S18">H19+H20+H21+H22+H23+H24+H25+H26+H27+H28+H29+H30+H31+H32+H33+H34+H35+H36+H39+H44+H45+H40+H41+H37+H38+H42+H43</f>
        <v>#REF!</v>
      </c>
      <c r="I18" s="63" t="e">
        <f t="shared" si="1"/>
        <v>#REF!</v>
      </c>
      <c r="J18" s="63" t="e">
        <f t="shared" si="1"/>
        <v>#REF!</v>
      </c>
      <c r="K18" s="63" t="e">
        <f t="shared" si="1"/>
        <v>#REF!</v>
      </c>
      <c r="L18" s="63" t="e">
        <f t="shared" si="1"/>
        <v>#REF!</v>
      </c>
      <c r="M18" s="63" t="e">
        <f t="shared" si="1"/>
        <v>#REF!</v>
      </c>
      <c r="N18" s="63" t="e">
        <f t="shared" si="1"/>
        <v>#REF!</v>
      </c>
      <c r="O18" s="63" t="e">
        <f t="shared" si="1"/>
        <v>#REF!</v>
      </c>
      <c r="P18" s="63" t="e">
        <f t="shared" si="1"/>
        <v>#REF!</v>
      </c>
      <c r="Q18" s="63" t="e">
        <f t="shared" si="1"/>
        <v>#REF!</v>
      </c>
      <c r="R18" s="63">
        <f t="shared" si="1"/>
        <v>68020.9</v>
      </c>
      <c r="S18" s="63">
        <f t="shared" si="1"/>
        <v>71562.79999999999</v>
      </c>
      <c r="T18" s="5"/>
    </row>
    <row r="19" spans="1:19" ht="45" customHeight="1">
      <c r="A19" s="10"/>
      <c r="B19" s="59" t="s">
        <v>101</v>
      </c>
      <c r="C19" s="60" t="s">
        <v>307</v>
      </c>
      <c r="D19" s="61" t="s">
        <v>21</v>
      </c>
      <c r="E19" s="61" t="s">
        <v>6</v>
      </c>
      <c r="F19" s="62" t="s">
        <v>7</v>
      </c>
      <c r="G19" s="63">
        <v>250.4</v>
      </c>
      <c r="R19" s="65">
        <v>250.4</v>
      </c>
      <c r="S19" s="65">
        <v>250.4</v>
      </c>
    </row>
    <row r="20" spans="1:19" ht="64.5" customHeight="1">
      <c r="A20" s="10"/>
      <c r="B20" s="59" t="s">
        <v>218</v>
      </c>
      <c r="C20" s="60" t="s">
        <v>133</v>
      </c>
      <c r="D20" s="61" t="s">
        <v>19</v>
      </c>
      <c r="E20" s="61" t="s">
        <v>6</v>
      </c>
      <c r="F20" s="62" t="s">
        <v>7</v>
      </c>
      <c r="G20" s="63">
        <v>206.1</v>
      </c>
      <c r="R20" s="65">
        <v>206.1</v>
      </c>
      <c r="S20" s="65">
        <v>206.1</v>
      </c>
    </row>
    <row r="21" spans="1:19" ht="66.75" customHeight="1">
      <c r="A21" s="10"/>
      <c r="B21" s="59" t="s">
        <v>132</v>
      </c>
      <c r="C21" s="60" t="s">
        <v>133</v>
      </c>
      <c r="D21" s="61" t="s">
        <v>21</v>
      </c>
      <c r="E21" s="61" t="s">
        <v>6</v>
      </c>
      <c r="F21" s="62" t="s">
        <v>7</v>
      </c>
      <c r="G21" s="63">
        <v>13533.9</v>
      </c>
      <c r="R21" s="65">
        <v>13533.9</v>
      </c>
      <c r="S21" s="65">
        <v>13533.9</v>
      </c>
    </row>
    <row r="22" spans="1:19" ht="51.75" customHeight="1">
      <c r="A22" s="10"/>
      <c r="B22" s="59" t="s">
        <v>219</v>
      </c>
      <c r="C22" s="60" t="s">
        <v>170</v>
      </c>
      <c r="D22" s="61" t="s">
        <v>19</v>
      </c>
      <c r="E22" s="61" t="s">
        <v>6</v>
      </c>
      <c r="F22" s="62" t="s">
        <v>7</v>
      </c>
      <c r="G22" s="63">
        <v>186</v>
      </c>
      <c r="R22" s="65">
        <v>186</v>
      </c>
      <c r="S22" s="65">
        <v>186</v>
      </c>
    </row>
    <row r="23" spans="1:19" ht="48" customHeight="1">
      <c r="A23" s="10"/>
      <c r="B23" s="59" t="s">
        <v>102</v>
      </c>
      <c r="C23" s="60" t="s">
        <v>170</v>
      </c>
      <c r="D23" s="61" t="s">
        <v>21</v>
      </c>
      <c r="E23" s="61" t="s">
        <v>6</v>
      </c>
      <c r="F23" s="62" t="s">
        <v>7</v>
      </c>
      <c r="G23" s="63">
        <v>1464</v>
      </c>
      <c r="H23" s="66">
        <f aca="true" t="shared" si="2" ref="H23:Q23">H25</f>
        <v>0</v>
      </c>
      <c r="I23" s="67">
        <f t="shared" si="2"/>
        <v>0</v>
      </c>
      <c r="J23" s="67">
        <f t="shared" si="2"/>
        <v>0</v>
      </c>
      <c r="K23" s="67">
        <f t="shared" si="2"/>
        <v>0</v>
      </c>
      <c r="L23" s="67">
        <f t="shared" si="2"/>
        <v>0</v>
      </c>
      <c r="M23" s="67">
        <f t="shared" si="2"/>
        <v>0</v>
      </c>
      <c r="N23" s="67">
        <f t="shared" si="2"/>
        <v>0</v>
      </c>
      <c r="O23" s="67">
        <f t="shared" si="2"/>
        <v>0</v>
      </c>
      <c r="P23" s="67">
        <f t="shared" si="2"/>
        <v>0</v>
      </c>
      <c r="Q23" s="67">
        <f t="shared" si="2"/>
        <v>0</v>
      </c>
      <c r="R23" s="65">
        <v>1464</v>
      </c>
      <c r="S23" s="65">
        <v>1464</v>
      </c>
    </row>
    <row r="24" spans="1:19" ht="67.5" customHeight="1">
      <c r="A24" s="10"/>
      <c r="B24" s="59" t="s">
        <v>220</v>
      </c>
      <c r="C24" s="60" t="s">
        <v>171</v>
      </c>
      <c r="D24" s="61" t="s">
        <v>19</v>
      </c>
      <c r="E24" s="61" t="s">
        <v>6</v>
      </c>
      <c r="F24" s="62" t="s">
        <v>7</v>
      </c>
      <c r="G24" s="63">
        <v>100</v>
      </c>
      <c r="H24" s="66"/>
      <c r="I24" s="67"/>
      <c r="J24" s="67"/>
      <c r="K24" s="67"/>
      <c r="L24" s="67"/>
      <c r="M24" s="67"/>
      <c r="N24" s="67"/>
      <c r="O24" s="67"/>
      <c r="P24" s="67"/>
      <c r="Q24" s="67"/>
      <c r="R24" s="65">
        <v>50</v>
      </c>
      <c r="S24" s="65">
        <v>50</v>
      </c>
    </row>
    <row r="25" spans="1:19" ht="60.75" customHeight="1">
      <c r="A25" s="10"/>
      <c r="B25" s="59" t="s">
        <v>103</v>
      </c>
      <c r="C25" s="60" t="s">
        <v>171</v>
      </c>
      <c r="D25" s="61" t="s">
        <v>21</v>
      </c>
      <c r="E25" s="61" t="s">
        <v>6</v>
      </c>
      <c r="F25" s="62" t="s">
        <v>7</v>
      </c>
      <c r="G25" s="63">
        <v>7985.1</v>
      </c>
      <c r="H25" s="68"/>
      <c r="I25" s="27"/>
      <c r="J25" s="27"/>
      <c r="K25" s="27"/>
      <c r="L25" s="27"/>
      <c r="M25" s="27"/>
      <c r="N25" s="27"/>
      <c r="O25" s="27"/>
      <c r="P25" s="27"/>
      <c r="Q25" s="27"/>
      <c r="R25" s="65">
        <v>6824</v>
      </c>
      <c r="S25" s="65">
        <v>6824</v>
      </c>
    </row>
    <row r="26" spans="1:19" ht="65.25" customHeight="1">
      <c r="A26" s="10"/>
      <c r="B26" s="59" t="s">
        <v>221</v>
      </c>
      <c r="C26" s="60" t="s">
        <v>172</v>
      </c>
      <c r="D26" s="61" t="s">
        <v>19</v>
      </c>
      <c r="E26" s="61" t="s">
        <v>6</v>
      </c>
      <c r="F26" s="62" t="s">
        <v>7</v>
      </c>
      <c r="G26" s="63">
        <v>205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65">
        <v>186.4</v>
      </c>
      <c r="S26" s="65">
        <v>186.4</v>
      </c>
    </row>
    <row r="27" spans="1:19" ht="63" customHeight="1">
      <c r="A27" s="10"/>
      <c r="B27" s="59" t="s">
        <v>104</v>
      </c>
      <c r="C27" s="60" t="s">
        <v>172</v>
      </c>
      <c r="D27" s="61" t="s">
        <v>21</v>
      </c>
      <c r="E27" s="61" t="s">
        <v>6</v>
      </c>
      <c r="F27" s="62" t="s">
        <v>7</v>
      </c>
      <c r="G27" s="63">
        <v>12932.8</v>
      </c>
      <c r="R27" s="65">
        <v>12236.8</v>
      </c>
      <c r="S27" s="65">
        <v>12236.8</v>
      </c>
    </row>
    <row r="28" spans="1:19" ht="87" customHeight="1">
      <c r="A28" s="10"/>
      <c r="B28" s="59" t="s">
        <v>222</v>
      </c>
      <c r="C28" s="60" t="s">
        <v>174</v>
      </c>
      <c r="D28" s="61" t="s">
        <v>19</v>
      </c>
      <c r="E28" s="61" t="s">
        <v>6</v>
      </c>
      <c r="F28" s="62" t="s">
        <v>7</v>
      </c>
      <c r="G28" s="63">
        <v>130</v>
      </c>
      <c r="R28" s="65">
        <v>120</v>
      </c>
      <c r="S28" s="65">
        <v>120</v>
      </c>
    </row>
    <row r="29" spans="1:19" ht="63" customHeight="1">
      <c r="A29" s="10"/>
      <c r="B29" s="59" t="s">
        <v>173</v>
      </c>
      <c r="C29" s="60" t="s">
        <v>174</v>
      </c>
      <c r="D29" s="61" t="s">
        <v>21</v>
      </c>
      <c r="E29" s="61" t="s">
        <v>6</v>
      </c>
      <c r="F29" s="62" t="s">
        <v>7</v>
      </c>
      <c r="G29" s="63">
        <v>8247.5</v>
      </c>
      <c r="R29" s="65">
        <v>7017.8</v>
      </c>
      <c r="S29" s="65">
        <v>10609.7</v>
      </c>
    </row>
    <row r="30" spans="1:19" ht="63" customHeight="1">
      <c r="A30" s="10"/>
      <c r="B30" s="59" t="s">
        <v>223</v>
      </c>
      <c r="C30" s="60" t="s">
        <v>175</v>
      </c>
      <c r="D30" s="61" t="s">
        <v>19</v>
      </c>
      <c r="E30" s="61" t="s">
        <v>6</v>
      </c>
      <c r="F30" s="62" t="s">
        <v>7</v>
      </c>
      <c r="G30" s="63">
        <v>24</v>
      </c>
      <c r="R30" s="65">
        <v>24</v>
      </c>
      <c r="S30" s="65">
        <v>24</v>
      </c>
    </row>
    <row r="31" spans="1:19" ht="60.75" customHeight="1">
      <c r="A31" s="10"/>
      <c r="B31" s="59" t="s">
        <v>124</v>
      </c>
      <c r="C31" s="60" t="s">
        <v>175</v>
      </c>
      <c r="D31" s="61" t="s">
        <v>21</v>
      </c>
      <c r="E31" s="61" t="s">
        <v>6</v>
      </c>
      <c r="F31" s="62" t="s">
        <v>7</v>
      </c>
      <c r="G31" s="63">
        <v>2293</v>
      </c>
      <c r="H31" s="69" t="e">
        <f>#REF!</f>
        <v>#REF!</v>
      </c>
      <c r="I31" s="70" t="e">
        <f>#REF!</f>
        <v>#REF!</v>
      </c>
      <c r="J31" s="70" t="e">
        <f>#REF!</f>
        <v>#REF!</v>
      </c>
      <c r="K31" s="70" t="e">
        <f>#REF!</f>
        <v>#REF!</v>
      </c>
      <c r="L31" s="70" t="e">
        <f>#REF!</f>
        <v>#REF!</v>
      </c>
      <c r="M31" s="70" t="e">
        <f>#REF!</f>
        <v>#REF!</v>
      </c>
      <c r="N31" s="70" t="e">
        <f>#REF!</f>
        <v>#REF!</v>
      </c>
      <c r="O31" s="70" t="e">
        <f>#REF!</f>
        <v>#REF!</v>
      </c>
      <c r="P31" s="70" t="e">
        <f>#REF!</f>
        <v>#REF!</v>
      </c>
      <c r="Q31" s="70" t="e">
        <f>#REF!</f>
        <v>#REF!</v>
      </c>
      <c r="R31" s="65">
        <v>1522.2</v>
      </c>
      <c r="S31" s="65">
        <v>1522.2</v>
      </c>
    </row>
    <row r="32" spans="1:19" ht="80.25" customHeight="1">
      <c r="A32" s="10"/>
      <c r="B32" s="59" t="s">
        <v>224</v>
      </c>
      <c r="C32" s="60" t="s">
        <v>176</v>
      </c>
      <c r="D32" s="61" t="s">
        <v>19</v>
      </c>
      <c r="E32" s="61" t="s">
        <v>6</v>
      </c>
      <c r="F32" s="62" t="s">
        <v>5</v>
      </c>
      <c r="G32" s="63">
        <v>50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65">
        <v>50</v>
      </c>
      <c r="S32" s="65">
        <v>50</v>
      </c>
    </row>
    <row r="33" spans="1:19" ht="81" customHeight="1">
      <c r="A33" s="10"/>
      <c r="B33" s="59" t="s">
        <v>204</v>
      </c>
      <c r="C33" s="60" t="s">
        <v>176</v>
      </c>
      <c r="D33" s="61" t="s">
        <v>21</v>
      </c>
      <c r="E33" s="61" t="s">
        <v>6</v>
      </c>
      <c r="F33" s="62" t="s">
        <v>5</v>
      </c>
      <c r="G33" s="63">
        <v>12950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65">
        <v>13950</v>
      </c>
      <c r="S33" s="65">
        <v>13950</v>
      </c>
    </row>
    <row r="34" spans="1:19" ht="81" customHeight="1">
      <c r="A34" s="10"/>
      <c r="B34" s="59" t="s">
        <v>225</v>
      </c>
      <c r="C34" s="60" t="s">
        <v>263</v>
      </c>
      <c r="D34" s="61" t="s">
        <v>19</v>
      </c>
      <c r="E34" s="61" t="s">
        <v>6</v>
      </c>
      <c r="F34" s="62" t="s">
        <v>7</v>
      </c>
      <c r="G34" s="63">
        <v>0.6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65">
        <v>0.6</v>
      </c>
      <c r="S34" s="65">
        <v>0.6</v>
      </c>
    </row>
    <row r="35" spans="1:20" s="3" customFormat="1" ht="63" customHeight="1">
      <c r="A35" s="9"/>
      <c r="B35" s="59" t="s">
        <v>177</v>
      </c>
      <c r="C35" s="60" t="s">
        <v>263</v>
      </c>
      <c r="D35" s="61" t="s">
        <v>21</v>
      </c>
      <c r="E35" s="61" t="s">
        <v>6</v>
      </c>
      <c r="F35" s="62" t="s">
        <v>7</v>
      </c>
      <c r="G35" s="63">
        <v>19.4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65">
        <v>19.4</v>
      </c>
      <c r="S35" s="65">
        <v>19.4</v>
      </c>
      <c r="T35" s="5"/>
    </row>
    <row r="36" spans="1:20" s="3" customFormat="1" ht="63">
      <c r="A36" s="9"/>
      <c r="B36" s="59" t="s">
        <v>105</v>
      </c>
      <c r="C36" s="60" t="s">
        <v>264</v>
      </c>
      <c r="D36" s="61" t="s">
        <v>21</v>
      </c>
      <c r="E36" s="61" t="s">
        <v>6</v>
      </c>
      <c r="F36" s="62" t="s">
        <v>5</v>
      </c>
      <c r="G36" s="63">
        <v>17400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65">
        <v>870</v>
      </c>
      <c r="S36" s="65">
        <v>870</v>
      </c>
      <c r="T36" s="5"/>
    </row>
    <row r="37" spans="1:20" s="3" customFormat="1" ht="51.75" customHeight="1">
      <c r="A37" s="9"/>
      <c r="B37" s="59" t="s">
        <v>266</v>
      </c>
      <c r="C37" s="60" t="s">
        <v>267</v>
      </c>
      <c r="D37" s="61" t="s">
        <v>19</v>
      </c>
      <c r="E37" s="61" t="s">
        <v>6</v>
      </c>
      <c r="F37" s="62" t="s">
        <v>5</v>
      </c>
      <c r="G37" s="63">
        <v>22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65">
        <v>22</v>
      </c>
      <c r="S37" s="65">
        <v>22</v>
      </c>
      <c r="T37" s="5"/>
    </row>
    <row r="38" spans="1:20" s="3" customFormat="1" ht="48.75" customHeight="1">
      <c r="A38" s="9"/>
      <c r="B38" s="59" t="s">
        <v>268</v>
      </c>
      <c r="C38" s="60" t="s">
        <v>267</v>
      </c>
      <c r="D38" s="61" t="s">
        <v>21</v>
      </c>
      <c r="E38" s="61" t="s">
        <v>6</v>
      </c>
      <c r="F38" s="62" t="s">
        <v>5</v>
      </c>
      <c r="G38" s="63">
        <v>1478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65">
        <v>1512.9</v>
      </c>
      <c r="S38" s="65">
        <v>1512.9</v>
      </c>
      <c r="T38" s="5"/>
    </row>
    <row r="39" spans="1:20" s="3" customFormat="1" ht="140.25" customHeight="1">
      <c r="A39" s="13"/>
      <c r="B39" s="73" t="s">
        <v>227</v>
      </c>
      <c r="C39" s="74" t="s">
        <v>208</v>
      </c>
      <c r="D39" s="75" t="s">
        <v>19</v>
      </c>
      <c r="E39" s="75" t="s">
        <v>6</v>
      </c>
      <c r="F39" s="76" t="s">
        <v>5</v>
      </c>
      <c r="G39" s="63">
        <v>260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65">
        <v>260</v>
      </c>
      <c r="S39" s="65">
        <v>260</v>
      </c>
      <c r="T39" s="5"/>
    </row>
    <row r="40" spans="1:20" s="3" customFormat="1" ht="60.75" customHeight="1">
      <c r="A40" s="13"/>
      <c r="B40" s="73" t="s">
        <v>228</v>
      </c>
      <c r="C40" s="77" t="s">
        <v>265</v>
      </c>
      <c r="D40" s="75" t="s">
        <v>19</v>
      </c>
      <c r="E40" s="75" t="s">
        <v>6</v>
      </c>
      <c r="F40" s="76" t="s">
        <v>5</v>
      </c>
      <c r="G40" s="63">
        <v>50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65">
        <v>28</v>
      </c>
      <c r="S40" s="65">
        <v>28</v>
      </c>
      <c r="T40" s="5"/>
    </row>
    <row r="41" spans="1:20" s="3" customFormat="1" ht="60" customHeight="1">
      <c r="A41" s="13"/>
      <c r="B41" s="73" t="s">
        <v>229</v>
      </c>
      <c r="C41" s="77" t="s">
        <v>265</v>
      </c>
      <c r="D41" s="75" t="s">
        <v>21</v>
      </c>
      <c r="E41" s="75" t="s">
        <v>6</v>
      </c>
      <c r="F41" s="76" t="s">
        <v>5</v>
      </c>
      <c r="G41" s="63">
        <v>3570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65">
        <v>1852</v>
      </c>
      <c r="S41" s="65">
        <v>1852</v>
      </c>
      <c r="T41" s="5"/>
    </row>
    <row r="42" spans="1:20" s="3" customFormat="1" ht="60" customHeight="1">
      <c r="A42" s="13"/>
      <c r="B42" s="73" t="s">
        <v>304</v>
      </c>
      <c r="C42" s="77" t="s">
        <v>306</v>
      </c>
      <c r="D42" s="75" t="s">
        <v>19</v>
      </c>
      <c r="E42" s="75" t="s">
        <v>6</v>
      </c>
      <c r="F42" s="76" t="s">
        <v>5</v>
      </c>
      <c r="G42" s="63">
        <v>5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65">
        <v>5</v>
      </c>
      <c r="S42" s="65">
        <v>0</v>
      </c>
      <c r="T42" s="5"/>
    </row>
    <row r="43" spans="1:20" s="3" customFormat="1" ht="60" customHeight="1">
      <c r="A43" s="13"/>
      <c r="B43" s="73" t="s">
        <v>305</v>
      </c>
      <c r="C43" s="77" t="s">
        <v>306</v>
      </c>
      <c r="D43" s="75" t="s">
        <v>21</v>
      </c>
      <c r="E43" s="75" t="s">
        <v>6</v>
      </c>
      <c r="F43" s="76" t="s">
        <v>5</v>
      </c>
      <c r="G43" s="63">
        <v>45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65">
        <v>45</v>
      </c>
      <c r="S43" s="65">
        <v>0</v>
      </c>
      <c r="T43" s="5"/>
    </row>
    <row r="44" spans="1:20" s="3" customFormat="1" ht="59.25" customHeight="1">
      <c r="A44" s="13"/>
      <c r="B44" s="73" t="s">
        <v>226</v>
      </c>
      <c r="C44" s="74" t="s">
        <v>178</v>
      </c>
      <c r="D44" s="75" t="s">
        <v>19</v>
      </c>
      <c r="E44" s="75" t="s">
        <v>6</v>
      </c>
      <c r="F44" s="76" t="s">
        <v>5</v>
      </c>
      <c r="G44" s="63">
        <v>36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65">
        <v>36</v>
      </c>
      <c r="S44" s="65">
        <v>36</v>
      </c>
      <c r="T44" s="5"/>
    </row>
    <row r="45" spans="1:19" ht="47.25">
      <c r="A45" s="10"/>
      <c r="B45" s="59" t="s">
        <v>106</v>
      </c>
      <c r="C45" s="60" t="s">
        <v>178</v>
      </c>
      <c r="D45" s="61" t="s">
        <v>21</v>
      </c>
      <c r="E45" s="61" t="s">
        <v>6</v>
      </c>
      <c r="F45" s="62" t="s">
        <v>5</v>
      </c>
      <c r="G45" s="63">
        <v>5748.4</v>
      </c>
      <c r="R45" s="65">
        <v>5748.4</v>
      </c>
      <c r="S45" s="65">
        <v>5748.4</v>
      </c>
    </row>
    <row r="46" spans="1:20" s="3" customFormat="1" ht="57" customHeight="1">
      <c r="A46" s="9"/>
      <c r="B46" s="53" t="s">
        <v>288</v>
      </c>
      <c r="C46" s="54" t="s">
        <v>107</v>
      </c>
      <c r="D46" s="55"/>
      <c r="E46" s="55"/>
      <c r="F46" s="56"/>
      <c r="G46" s="57">
        <f>G47</f>
        <v>8519</v>
      </c>
      <c r="H46" s="78"/>
      <c r="I46" s="79"/>
      <c r="J46" s="79"/>
      <c r="K46" s="79"/>
      <c r="L46" s="79"/>
      <c r="M46" s="79"/>
      <c r="N46" s="79"/>
      <c r="O46" s="79"/>
      <c r="P46" s="79"/>
      <c r="Q46" s="79"/>
      <c r="R46" s="58">
        <f>R47</f>
        <v>8519</v>
      </c>
      <c r="S46" s="58">
        <f>S47</f>
        <v>8519</v>
      </c>
      <c r="T46" s="5"/>
    </row>
    <row r="47" spans="1:20" s="3" customFormat="1" ht="50.25" customHeight="1">
      <c r="A47" s="9"/>
      <c r="B47" s="59" t="s">
        <v>147</v>
      </c>
      <c r="C47" s="60" t="s">
        <v>108</v>
      </c>
      <c r="D47" s="61"/>
      <c r="E47" s="61"/>
      <c r="F47" s="62"/>
      <c r="G47" s="63">
        <f>G48+G49+G50</f>
        <v>8519</v>
      </c>
      <c r="H47" s="78"/>
      <c r="I47" s="79"/>
      <c r="J47" s="79"/>
      <c r="K47" s="79"/>
      <c r="L47" s="79"/>
      <c r="M47" s="79"/>
      <c r="N47" s="79"/>
      <c r="O47" s="79"/>
      <c r="P47" s="79"/>
      <c r="Q47" s="79"/>
      <c r="R47" s="65">
        <f>R48+R49+R50</f>
        <v>8519</v>
      </c>
      <c r="S47" s="65">
        <f>S48+S49+S50</f>
        <v>8519</v>
      </c>
      <c r="T47" s="5"/>
    </row>
    <row r="48" spans="1:20" s="3" customFormat="1" ht="110.25">
      <c r="A48" s="9"/>
      <c r="B48" s="80" t="s">
        <v>29</v>
      </c>
      <c r="C48" s="81" t="s">
        <v>127</v>
      </c>
      <c r="D48" s="82" t="s">
        <v>20</v>
      </c>
      <c r="E48" s="82" t="s">
        <v>6</v>
      </c>
      <c r="F48" s="83" t="s">
        <v>9</v>
      </c>
      <c r="G48" s="63">
        <v>8296.7</v>
      </c>
      <c r="H48" s="78"/>
      <c r="I48" s="79"/>
      <c r="J48" s="79"/>
      <c r="K48" s="79"/>
      <c r="L48" s="79"/>
      <c r="M48" s="79"/>
      <c r="N48" s="79"/>
      <c r="O48" s="79"/>
      <c r="P48" s="79"/>
      <c r="Q48" s="79"/>
      <c r="R48" s="65">
        <v>8296.7</v>
      </c>
      <c r="S48" s="65">
        <v>8296.7</v>
      </c>
      <c r="T48" s="5"/>
    </row>
    <row r="49" spans="1:20" s="3" customFormat="1" ht="62.25" customHeight="1">
      <c r="A49" s="9"/>
      <c r="B49" s="80" t="s">
        <v>30</v>
      </c>
      <c r="C49" s="81" t="s">
        <v>127</v>
      </c>
      <c r="D49" s="82" t="s">
        <v>19</v>
      </c>
      <c r="E49" s="82" t="s">
        <v>6</v>
      </c>
      <c r="F49" s="83" t="s">
        <v>9</v>
      </c>
      <c r="G49" s="63">
        <v>220</v>
      </c>
      <c r="H49" s="78"/>
      <c r="I49" s="79"/>
      <c r="J49" s="79"/>
      <c r="K49" s="79"/>
      <c r="L49" s="79"/>
      <c r="M49" s="79"/>
      <c r="N49" s="79"/>
      <c r="O49" s="79"/>
      <c r="P49" s="79"/>
      <c r="Q49" s="79"/>
      <c r="R49" s="65">
        <v>220</v>
      </c>
      <c r="S49" s="65">
        <v>220</v>
      </c>
      <c r="T49" s="5"/>
    </row>
    <row r="50" spans="1:19" ht="47.25" customHeight="1">
      <c r="A50" s="10"/>
      <c r="B50" s="80" t="s">
        <v>25</v>
      </c>
      <c r="C50" s="81" t="s">
        <v>127</v>
      </c>
      <c r="D50" s="82" t="s">
        <v>16</v>
      </c>
      <c r="E50" s="82" t="s">
        <v>6</v>
      </c>
      <c r="F50" s="83" t="s">
        <v>9</v>
      </c>
      <c r="G50" s="63">
        <v>2.3</v>
      </c>
      <c r="H50" s="69" t="e">
        <f>#REF!</f>
        <v>#REF!</v>
      </c>
      <c r="I50" s="70" t="e">
        <f>#REF!</f>
        <v>#REF!</v>
      </c>
      <c r="J50" s="70" t="e">
        <f>#REF!</f>
        <v>#REF!</v>
      </c>
      <c r="K50" s="70" t="e">
        <f>#REF!</f>
        <v>#REF!</v>
      </c>
      <c r="L50" s="70" t="e">
        <f>#REF!</f>
        <v>#REF!</v>
      </c>
      <c r="M50" s="70" t="e">
        <f>#REF!</f>
        <v>#REF!</v>
      </c>
      <c r="N50" s="70" t="e">
        <f>#REF!</f>
        <v>#REF!</v>
      </c>
      <c r="O50" s="70" t="e">
        <f>#REF!</f>
        <v>#REF!</v>
      </c>
      <c r="P50" s="70" t="e">
        <f>#REF!</f>
        <v>#REF!</v>
      </c>
      <c r="Q50" s="70" t="e">
        <f>#REF!</f>
        <v>#REF!</v>
      </c>
      <c r="R50" s="65">
        <v>2.3</v>
      </c>
      <c r="S50" s="65">
        <v>2.3</v>
      </c>
    </row>
    <row r="51" spans="1:19" ht="47.25">
      <c r="A51" s="10" t="s">
        <v>150</v>
      </c>
      <c r="B51" s="84" t="s">
        <v>289</v>
      </c>
      <c r="C51" s="85" t="s">
        <v>8</v>
      </c>
      <c r="D51" s="86"/>
      <c r="E51" s="86"/>
      <c r="F51" s="87"/>
      <c r="G51" s="48">
        <f>G52+G55+G58</f>
        <v>29014</v>
      </c>
      <c r="H51" s="88"/>
      <c r="I51" s="89"/>
      <c r="J51" s="89"/>
      <c r="K51" s="89"/>
      <c r="L51" s="89"/>
      <c r="M51" s="89"/>
      <c r="N51" s="89"/>
      <c r="O51" s="89"/>
      <c r="P51" s="89"/>
      <c r="Q51" s="89"/>
      <c r="R51" s="90">
        <f>R52+R55+R58</f>
        <v>29014</v>
      </c>
      <c r="S51" s="90">
        <f>S52+S55+S58</f>
        <v>29014</v>
      </c>
    </row>
    <row r="52" spans="1:19" ht="30">
      <c r="A52" s="10"/>
      <c r="B52" s="91" t="s">
        <v>180</v>
      </c>
      <c r="C52" s="92" t="s">
        <v>182</v>
      </c>
      <c r="D52" s="93"/>
      <c r="E52" s="93"/>
      <c r="F52" s="94"/>
      <c r="G52" s="57">
        <f>G53</f>
        <v>215</v>
      </c>
      <c r="H52" s="88"/>
      <c r="I52" s="89"/>
      <c r="J52" s="89"/>
      <c r="K52" s="89"/>
      <c r="L52" s="89"/>
      <c r="M52" s="89"/>
      <c r="N52" s="89"/>
      <c r="O52" s="89"/>
      <c r="P52" s="89"/>
      <c r="Q52" s="89"/>
      <c r="R52" s="58">
        <f>R53</f>
        <v>215</v>
      </c>
      <c r="S52" s="58">
        <f>S53</f>
        <v>215</v>
      </c>
    </row>
    <row r="53" spans="1:19" ht="30">
      <c r="A53" s="10"/>
      <c r="B53" s="95" t="s">
        <v>181</v>
      </c>
      <c r="C53" s="81" t="s">
        <v>183</v>
      </c>
      <c r="D53" s="82"/>
      <c r="E53" s="86"/>
      <c r="F53" s="87"/>
      <c r="G53" s="63">
        <f>G54</f>
        <v>215</v>
      </c>
      <c r="H53" s="88"/>
      <c r="I53" s="89"/>
      <c r="J53" s="89"/>
      <c r="K53" s="89"/>
      <c r="L53" s="89"/>
      <c r="M53" s="89"/>
      <c r="N53" s="89"/>
      <c r="O53" s="89"/>
      <c r="P53" s="89"/>
      <c r="Q53" s="89"/>
      <c r="R53" s="65">
        <f>R54</f>
        <v>215</v>
      </c>
      <c r="S53" s="65">
        <f>S54</f>
        <v>215</v>
      </c>
    </row>
    <row r="54" spans="1:19" ht="60">
      <c r="A54" s="10"/>
      <c r="B54" s="95" t="s">
        <v>30</v>
      </c>
      <c r="C54" s="81" t="s">
        <v>184</v>
      </c>
      <c r="D54" s="82" t="s">
        <v>19</v>
      </c>
      <c r="E54" s="82" t="s">
        <v>4</v>
      </c>
      <c r="F54" s="83" t="s">
        <v>9</v>
      </c>
      <c r="G54" s="63">
        <v>215</v>
      </c>
      <c r="H54" s="88"/>
      <c r="I54" s="89"/>
      <c r="J54" s="89"/>
      <c r="K54" s="89"/>
      <c r="L54" s="89"/>
      <c r="M54" s="89"/>
      <c r="N54" s="89"/>
      <c r="O54" s="89"/>
      <c r="P54" s="89"/>
      <c r="Q54" s="89"/>
      <c r="R54" s="65">
        <v>215</v>
      </c>
      <c r="S54" s="65">
        <v>215</v>
      </c>
    </row>
    <row r="55" spans="1:19" ht="30">
      <c r="A55" s="10"/>
      <c r="B55" s="91" t="s">
        <v>125</v>
      </c>
      <c r="C55" s="96" t="s">
        <v>115</v>
      </c>
      <c r="D55" s="93"/>
      <c r="E55" s="93"/>
      <c r="F55" s="94"/>
      <c r="G55" s="57">
        <f>G56</f>
        <v>24698.9</v>
      </c>
      <c r="H55" s="88"/>
      <c r="I55" s="89"/>
      <c r="J55" s="89"/>
      <c r="K55" s="89"/>
      <c r="L55" s="89"/>
      <c r="M55" s="89"/>
      <c r="N55" s="89"/>
      <c r="O55" s="89"/>
      <c r="P55" s="89"/>
      <c r="Q55" s="89"/>
      <c r="R55" s="58">
        <f>R56</f>
        <v>24698.9</v>
      </c>
      <c r="S55" s="58">
        <f>S56</f>
        <v>24698.9</v>
      </c>
    </row>
    <row r="56" spans="1:19" ht="45.75" customHeight="1">
      <c r="A56" s="10"/>
      <c r="B56" s="95" t="s">
        <v>113</v>
      </c>
      <c r="C56" s="97" t="s">
        <v>186</v>
      </c>
      <c r="D56" s="82"/>
      <c r="E56" s="82"/>
      <c r="F56" s="83"/>
      <c r="G56" s="63">
        <f>G57</f>
        <v>24698.9</v>
      </c>
      <c r="H56" s="88"/>
      <c r="I56" s="89"/>
      <c r="J56" s="89"/>
      <c r="K56" s="89"/>
      <c r="L56" s="89"/>
      <c r="M56" s="89"/>
      <c r="N56" s="89"/>
      <c r="O56" s="89"/>
      <c r="P56" s="89"/>
      <c r="Q56" s="89"/>
      <c r="R56" s="65">
        <f>R57</f>
        <v>24698.9</v>
      </c>
      <c r="S56" s="65">
        <f>S57</f>
        <v>24698.9</v>
      </c>
    </row>
    <row r="57" spans="1:19" ht="30">
      <c r="A57" s="10"/>
      <c r="B57" s="98" t="s">
        <v>114</v>
      </c>
      <c r="C57" s="97" t="s">
        <v>116</v>
      </c>
      <c r="D57" s="82" t="s">
        <v>0</v>
      </c>
      <c r="E57" s="82" t="s">
        <v>13</v>
      </c>
      <c r="F57" s="83" t="s">
        <v>4</v>
      </c>
      <c r="G57" s="63">
        <v>24698.9</v>
      </c>
      <c r="H57" s="88"/>
      <c r="I57" s="89"/>
      <c r="J57" s="89"/>
      <c r="K57" s="89"/>
      <c r="L57" s="89"/>
      <c r="M57" s="89"/>
      <c r="N57" s="89"/>
      <c r="O57" s="89"/>
      <c r="P57" s="89"/>
      <c r="Q57" s="89"/>
      <c r="R57" s="65">
        <v>24698.9</v>
      </c>
      <c r="S57" s="65">
        <v>24698.9</v>
      </c>
    </row>
    <row r="58" spans="1:19" ht="30.75" customHeight="1">
      <c r="A58" s="10"/>
      <c r="B58" s="99" t="s">
        <v>185</v>
      </c>
      <c r="C58" s="92" t="s">
        <v>109</v>
      </c>
      <c r="D58" s="93"/>
      <c r="E58" s="93"/>
      <c r="F58" s="94"/>
      <c r="G58" s="57">
        <f>G59</f>
        <v>4100.099999999999</v>
      </c>
      <c r="H58" s="88"/>
      <c r="I58" s="89"/>
      <c r="J58" s="89"/>
      <c r="K58" s="89"/>
      <c r="L58" s="89"/>
      <c r="M58" s="89"/>
      <c r="N58" s="89"/>
      <c r="O58" s="89"/>
      <c r="P58" s="89"/>
      <c r="Q58" s="89"/>
      <c r="R58" s="58">
        <f>R59</f>
        <v>4100.099999999999</v>
      </c>
      <c r="S58" s="58">
        <f>S59</f>
        <v>4100.099999999999</v>
      </c>
    </row>
    <row r="59" spans="1:19" ht="46.5" customHeight="1">
      <c r="A59" s="10"/>
      <c r="B59" s="80" t="s">
        <v>110</v>
      </c>
      <c r="C59" s="81" t="s">
        <v>111</v>
      </c>
      <c r="D59" s="82"/>
      <c r="E59" s="82"/>
      <c r="F59" s="83"/>
      <c r="G59" s="63">
        <f>G60+G61+G62</f>
        <v>4100.099999999999</v>
      </c>
      <c r="H59" s="88"/>
      <c r="I59" s="89"/>
      <c r="J59" s="89"/>
      <c r="K59" s="89"/>
      <c r="L59" s="89"/>
      <c r="M59" s="89"/>
      <c r="N59" s="89"/>
      <c r="O59" s="89"/>
      <c r="P59" s="89"/>
      <c r="Q59" s="89"/>
      <c r="R59" s="65">
        <f>R60+R61+R62</f>
        <v>4100.099999999999</v>
      </c>
      <c r="S59" s="65">
        <f>S60+S61+S62</f>
        <v>4100.099999999999</v>
      </c>
    </row>
    <row r="60" spans="1:19" ht="93" customHeight="1">
      <c r="A60" s="10"/>
      <c r="B60" s="80" t="s">
        <v>29</v>
      </c>
      <c r="C60" s="81" t="s">
        <v>112</v>
      </c>
      <c r="D60" s="82" t="s">
        <v>20</v>
      </c>
      <c r="E60" s="82" t="s">
        <v>4</v>
      </c>
      <c r="F60" s="83" t="s">
        <v>9</v>
      </c>
      <c r="G60" s="63">
        <v>3337</v>
      </c>
      <c r="H60" s="69" t="e">
        <f>H61+#REF!</f>
        <v>#REF!</v>
      </c>
      <c r="I60" s="70" t="e">
        <f>I61+#REF!</f>
        <v>#REF!</v>
      </c>
      <c r="J60" s="70" t="e">
        <f>J61+#REF!</f>
        <v>#REF!</v>
      </c>
      <c r="K60" s="70" t="e">
        <f>K61+#REF!</f>
        <v>#REF!</v>
      </c>
      <c r="L60" s="70" t="e">
        <f>L61+#REF!</f>
        <v>#REF!</v>
      </c>
      <c r="M60" s="70" t="e">
        <f>M61+#REF!</f>
        <v>#REF!</v>
      </c>
      <c r="N60" s="70" t="e">
        <f>N61+#REF!</f>
        <v>#REF!</v>
      </c>
      <c r="O60" s="70" t="e">
        <f>O61+#REF!</f>
        <v>#REF!</v>
      </c>
      <c r="P60" s="70" t="e">
        <f>P61+#REF!</f>
        <v>#REF!</v>
      </c>
      <c r="Q60" s="70" t="e">
        <f>Q61+#REF!</f>
        <v>#REF!</v>
      </c>
      <c r="R60" s="65">
        <v>3337</v>
      </c>
      <c r="S60" s="65">
        <v>3337</v>
      </c>
    </row>
    <row r="61" spans="1:19" ht="63">
      <c r="A61" s="10"/>
      <c r="B61" s="80" t="s">
        <v>30</v>
      </c>
      <c r="C61" s="81" t="s">
        <v>112</v>
      </c>
      <c r="D61" s="82" t="s">
        <v>19</v>
      </c>
      <c r="E61" s="82" t="s">
        <v>4</v>
      </c>
      <c r="F61" s="83" t="s">
        <v>9</v>
      </c>
      <c r="G61" s="63">
        <v>757.7</v>
      </c>
      <c r="H61" s="69" t="e">
        <f>H62+#REF!+#REF!</f>
        <v>#REF!</v>
      </c>
      <c r="I61" s="70" t="e">
        <f>I62+#REF!+#REF!</f>
        <v>#REF!</v>
      </c>
      <c r="J61" s="70" t="e">
        <f>J62+#REF!+#REF!</f>
        <v>#REF!</v>
      </c>
      <c r="K61" s="70" t="e">
        <f>K62+#REF!+#REF!</f>
        <v>#REF!</v>
      </c>
      <c r="L61" s="70" t="e">
        <f>L62+#REF!+#REF!</f>
        <v>#REF!</v>
      </c>
      <c r="M61" s="70" t="e">
        <f>M62+#REF!+#REF!</f>
        <v>#REF!</v>
      </c>
      <c r="N61" s="70" t="e">
        <f>N62+#REF!+#REF!</f>
        <v>#REF!</v>
      </c>
      <c r="O61" s="70" t="e">
        <f>O62+#REF!+#REF!</f>
        <v>#REF!</v>
      </c>
      <c r="P61" s="70" t="e">
        <f>P62+#REF!+#REF!</f>
        <v>#REF!</v>
      </c>
      <c r="Q61" s="70" t="e">
        <f>Q62+#REF!+#REF!</f>
        <v>#REF!</v>
      </c>
      <c r="R61" s="65">
        <v>757.7</v>
      </c>
      <c r="S61" s="65">
        <v>757.7</v>
      </c>
    </row>
    <row r="62" spans="1:19" ht="43.5" customHeight="1">
      <c r="A62" s="10"/>
      <c r="B62" s="80" t="s">
        <v>119</v>
      </c>
      <c r="C62" s="81" t="s">
        <v>112</v>
      </c>
      <c r="D62" s="82" t="s">
        <v>16</v>
      </c>
      <c r="E62" s="82" t="s">
        <v>4</v>
      </c>
      <c r="F62" s="83" t="s">
        <v>9</v>
      </c>
      <c r="G62" s="63">
        <v>5.4</v>
      </c>
      <c r="H62" s="69" t="e">
        <f>#REF!+#REF!</f>
        <v>#REF!</v>
      </c>
      <c r="I62" s="70" t="e">
        <f>#REF!+#REF!</f>
        <v>#REF!</v>
      </c>
      <c r="J62" s="70" t="e">
        <f>#REF!+#REF!</f>
        <v>#REF!</v>
      </c>
      <c r="K62" s="70" t="e">
        <f>#REF!+#REF!</f>
        <v>#REF!</v>
      </c>
      <c r="L62" s="70" t="e">
        <f>#REF!+#REF!</f>
        <v>#REF!</v>
      </c>
      <c r="M62" s="70" t="e">
        <f>#REF!+#REF!</f>
        <v>#REF!</v>
      </c>
      <c r="N62" s="70" t="e">
        <f>#REF!+#REF!</f>
        <v>#REF!</v>
      </c>
      <c r="O62" s="70" t="e">
        <f>#REF!+#REF!</f>
        <v>#REF!</v>
      </c>
      <c r="P62" s="70" t="e">
        <f>#REF!+#REF!</f>
        <v>#REF!</v>
      </c>
      <c r="Q62" s="70" t="e">
        <f>#REF!+#REF!</f>
        <v>#REF!</v>
      </c>
      <c r="R62" s="65">
        <v>5.4</v>
      </c>
      <c r="S62" s="65">
        <v>5.4</v>
      </c>
    </row>
    <row r="63" spans="1:21" s="1" customFormat="1" ht="26.25" customHeight="1">
      <c r="A63" s="11" t="s">
        <v>151</v>
      </c>
      <c r="B63" s="44" t="s">
        <v>290</v>
      </c>
      <c r="C63" s="85" t="s">
        <v>7</v>
      </c>
      <c r="D63" s="100"/>
      <c r="E63" s="100"/>
      <c r="F63" s="101"/>
      <c r="G63" s="48">
        <f aca="true" t="shared" si="3" ref="G63:S63">G64+G73+G91+G101+G104+G98</f>
        <v>275294.722</v>
      </c>
      <c r="H63" s="48">
        <f t="shared" si="3"/>
        <v>0</v>
      </c>
      <c r="I63" s="48">
        <f t="shared" si="3"/>
        <v>0</v>
      </c>
      <c r="J63" s="48">
        <f t="shared" si="3"/>
        <v>0</v>
      </c>
      <c r="K63" s="48">
        <f t="shared" si="3"/>
        <v>0</v>
      </c>
      <c r="L63" s="48">
        <f t="shared" si="3"/>
        <v>0</v>
      </c>
      <c r="M63" s="48">
        <f t="shared" si="3"/>
        <v>0</v>
      </c>
      <c r="N63" s="48">
        <f t="shared" si="3"/>
        <v>0</v>
      </c>
      <c r="O63" s="48">
        <f t="shared" si="3"/>
        <v>0</v>
      </c>
      <c r="P63" s="48">
        <f t="shared" si="3"/>
        <v>0</v>
      </c>
      <c r="Q63" s="48">
        <f t="shared" si="3"/>
        <v>0</v>
      </c>
      <c r="R63" s="48">
        <f t="shared" si="3"/>
        <v>272464.39999999997</v>
      </c>
      <c r="S63" s="48">
        <f t="shared" si="3"/>
        <v>269944.1</v>
      </c>
      <c r="U63"/>
    </row>
    <row r="64" spans="1:21" s="1" customFormat="1" ht="31.5">
      <c r="A64" s="11"/>
      <c r="B64" s="99" t="s">
        <v>53</v>
      </c>
      <c r="C64" s="92" t="s">
        <v>54</v>
      </c>
      <c r="D64" s="93"/>
      <c r="E64" s="93"/>
      <c r="F64" s="94"/>
      <c r="G64" s="57">
        <f>G65</f>
        <v>68258.4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58">
        <f>R65</f>
        <v>70381.378</v>
      </c>
      <c r="S64" s="58">
        <f>S65</f>
        <v>70381.378</v>
      </c>
      <c r="U64"/>
    </row>
    <row r="65" spans="1:21" s="1" customFormat="1" ht="31.5">
      <c r="A65" s="11"/>
      <c r="B65" s="80" t="s">
        <v>56</v>
      </c>
      <c r="C65" s="81" t="s">
        <v>55</v>
      </c>
      <c r="D65" s="82"/>
      <c r="E65" s="82"/>
      <c r="F65" s="83"/>
      <c r="G65" s="63">
        <f>G66+G67+G68+G69+G70+G71+G72</f>
        <v>68258.4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5">
        <f>R66+R67+R68+R69+R70+R71+R72</f>
        <v>70381.378</v>
      </c>
      <c r="S65" s="65">
        <f>S66+S67+S68+S69+S70+S71+S72</f>
        <v>70381.378</v>
      </c>
      <c r="U65"/>
    </row>
    <row r="66" spans="1:21" s="1" customFormat="1" ht="63">
      <c r="A66" s="11"/>
      <c r="B66" s="80" t="s">
        <v>167</v>
      </c>
      <c r="C66" s="81" t="s">
        <v>58</v>
      </c>
      <c r="D66" s="82" t="s">
        <v>19</v>
      </c>
      <c r="E66" s="82" t="s">
        <v>11</v>
      </c>
      <c r="F66" s="83" t="s">
        <v>4</v>
      </c>
      <c r="G66" s="63">
        <v>13063.3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>
        <v>15186.3</v>
      </c>
      <c r="S66" s="65">
        <v>15186.3</v>
      </c>
      <c r="U66"/>
    </row>
    <row r="67" spans="1:21" s="1" customFormat="1" ht="47.25">
      <c r="A67" s="11"/>
      <c r="B67" s="80" t="s">
        <v>57</v>
      </c>
      <c r="C67" s="81" t="s">
        <v>58</v>
      </c>
      <c r="D67" s="82" t="s">
        <v>16</v>
      </c>
      <c r="E67" s="82" t="s">
        <v>11</v>
      </c>
      <c r="F67" s="83" t="s">
        <v>4</v>
      </c>
      <c r="G67" s="63">
        <v>107.2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>
        <v>107.2</v>
      </c>
      <c r="S67" s="65">
        <v>107.2</v>
      </c>
      <c r="U67"/>
    </row>
    <row r="68" spans="1:21" s="1" customFormat="1" ht="101.25" customHeight="1">
      <c r="A68" s="11"/>
      <c r="B68" s="80" t="s">
        <v>123</v>
      </c>
      <c r="C68" s="81" t="s">
        <v>236</v>
      </c>
      <c r="D68" s="82" t="s">
        <v>20</v>
      </c>
      <c r="E68" s="82" t="s">
        <v>11</v>
      </c>
      <c r="F68" s="83" t="s">
        <v>4</v>
      </c>
      <c r="G68" s="63">
        <v>49549.1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5">
        <v>49549.143</v>
      </c>
      <c r="S68" s="65">
        <v>49549.143</v>
      </c>
      <c r="U68"/>
    </row>
    <row r="69" spans="1:21" s="1" customFormat="1" ht="63">
      <c r="A69" s="11"/>
      <c r="B69" s="80" t="s">
        <v>136</v>
      </c>
      <c r="C69" s="81" t="s">
        <v>236</v>
      </c>
      <c r="D69" s="82" t="s">
        <v>19</v>
      </c>
      <c r="E69" s="82" t="s">
        <v>11</v>
      </c>
      <c r="F69" s="83" t="s">
        <v>4</v>
      </c>
      <c r="G69" s="63">
        <v>1517.7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>
        <v>1517.657</v>
      </c>
      <c r="S69" s="65">
        <v>1517.657</v>
      </c>
      <c r="U69"/>
    </row>
    <row r="70" spans="1:21" s="1" customFormat="1" ht="157.5">
      <c r="A70" s="11"/>
      <c r="B70" s="80" t="s">
        <v>41</v>
      </c>
      <c r="C70" s="60" t="s">
        <v>241</v>
      </c>
      <c r="D70" s="82" t="s">
        <v>20</v>
      </c>
      <c r="E70" s="82" t="s">
        <v>11</v>
      </c>
      <c r="F70" s="83" t="s">
        <v>4</v>
      </c>
      <c r="G70" s="63">
        <v>1149.7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5">
        <v>1149.678</v>
      </c>
      <c r="S70" s="65">
        <v>1149.678</v>
      </c>
      <c r="U70"/>
    </row>
    <row r="71" spans="1:21" s="1" customFormat="1" ht="110.25">
      <c r="A71" s="11"/>
      <c r="B71" s="80" t="s">
        <v>59</v>
      </c>
      <c r="C71" s="60" t="s">
        <v>241</v>
      </c>
      <c r="D71" s="82" t="s">
        <v>21</v>
      </c>
      <c r="E71" s="82" t="s">
        <v>11</v>
      </c>
      <c r="F71" s="83" t="s">
        <v>4</v>
      </c>
      <c r="G71" s="63">
        <v>72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>
        <v>72</v>
      </c>
      <c r="S71" s="65">
        <v>72</v>
      </c>
      <c r="U71"/>
    </row>
    <row r="72" spans="1:21" s="1" customFormat="1" ht="85.5" customHeight="1">
      <c r="A72" s="11"/>
      <c r="B72" s="80" t="s">
        <v>202</v>
      </c>
      <c r="C72" s="81" t="s">
        <v>60</v>
      </c>
      <c r="D72" s="82" t="s">
        <v>19</v>
      </c>
      <c r="E72" s="82" t="s">
        <v>11</v>
      </c>
      <c r="F72" s="83" t="s">
        <v>4</v>
      </c>
      <c r="G72" s="63">
        <v>2799.4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>
        <v>2799.4</v>
      </c>
      <c r="S72" s="65">
        <v>2799.4</v>
      </c>
      <c r="U72"/>
    </row>
    <row r="73" spans="1:21" s="1" customFormat="1" ht="31.5">
      <c r="A73" s="11"/>
      <c r="B73" s="99" t="s">
        <v>61</v>
      </c>
      <c r="C73" s="92" t="s">
        <v>62</v>
      </c>
      <c r="D73" s="93"/>
      <c r="E73" s="93"/>
      <c r="F73" s="94"/>
      <c r="G73" s="57">
        <f>G74</f>
        <v>189013.22199999998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58">
        <f>R74</f>
        <v>184059.92199999996</v>
      </c>
      <c r="S73" s="58">
        <f>S74</f>
        <v>181500.42199999996</v>
      </c>
      <c r="U73"/>
    </row>
    <row r="74" spans="1:21" s="1" customFormat="1" ht="31.5">
      <c r="A74" s="11"/>
      <c r="B74" s="80" t="s">
        <v>130</v>
      </c>
      <c r="C74" s="81" t="s">
        <v>126</v>
      </c>
      <c r="D74" s="82"/>
      <c r="E74" s="82"/>
      <c r="F74" s="83"/>
      <c r="G74" s="63">
        <f aca="true" t="shared" si="4" ref="G74:S74">SUM(G75:G90)</f>
        <v>189013.22199999998</v>
      </c>
      <c r="H74" s="65">
        <f t="shared" si="4"/>
        <v>0</v>
      </c>
      <c r="I74" s="65">
        <f t="shared" si="4"/>
        <v>0</v>
      </c>
      <c r="J74" s="65">
        <f t="shared" si="4"/>
        <v>0</v>
      </c>
      <c r="K74" s="65">
        <f t="shared" si="4"/>
        <v>0</v>
      </c>
      <c r="L74" s="65">
        <f t="shared" si="4"/>
        <v>0</v>
      </c>
      <c r="M74" s="65">
        <f t="shared" si="4"/>
        <v>0</v>
      </c>
      <c r="N74" s="65">
        <f t="shared" si="4"/>
        <v>0</v>
      </c>
      <c r="O74" s="65">
        <f t="shared" si="4"/>
        <v>0</v>
      </c>
      <c r="P74" s="65">
        <f t="shared" si="4"/>
        <v>0</v>
      </c>
      <c r="Q74" s="65">
        <f t="shared" si="4"/>
        <v>0</v>
      </c>
      <c r="R74" s="65">
        <f t="shared" si="4"/>
        <v>184059.92199999996</v>
      </c>
      <c r="S74" s="65">
        <f t="shared" si="4"/>
        <v>181500.42199999996</v>
      </c>
      <c r="U74"/>
    </row>
    <row r="75" spans="1:21" s="1" customFormat="1" ht="63">
      <c r="A75" s="11"/>
      <c r="B75" s="80" t="s">
        <v>137</v>
      </c>
      <c r="C75" s="81" t="s">
        <v>64</v>
      </c>
      <c r="D75" s="82" t="s">
        <v>19</v>
      </c>
      <c r="E75" s="82" t="s">
        <v>11</v>
      </c>
      <c r="F75" s="83" t="s">
        <v>8</v>
      </c>
      <c r="G75" s="63">
        <v>19787.7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>
        <v>14834.4</v>
      </c>
      <c r="S75" s="65">
        <v>12274.9</v>
      </c>
      <c r="U75"/>
    </row>
    <row r="76" spans="1:21" s="1" customFormat="1" ht="47.25">
      <c r="A76" s="11"/>
      <c r="B76" s="80" t="s">
        <v>63</v>
      </c>
      <c r="C76" s="81" t="s">
        <v>65</v>
      </c>
      <c r="D76" s="82" t="s">
        <v>16</v>
      </c>
      <c r="E76" s="82" t="s">
        <v>11</v>
      </c>
      <c r="F76" s="83" t="s">
        <v>8</v>
      </c>
      <c r="G76" s="63">
        <v>376.4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>
        <v>376.4</v>
      </c>
      <c r="S76" s="65">
        <v>376.4</v>
      </c>
      <c r="U76"/>
    </row>
    <row r="77" spans="1:21" s="1" customFormat="1" ht="94.5">
      <c r="A77" s="11"/>
      <c r="B77" s="80" t="s">
        <v>302</v>
      </c>
      <c r="C77" s="81" t="s">
        <v>237</v>
      </c>
      <c r="D77" s="61" t="s">
        <v>20</v>
      </c>
      <c r="E77" s="82" t="s">
        <v>11</v>
      </c>
      <c r="F77" s="83" t="s">
        <v>8</v>
      </c>
      <c r="G77" s="63">
        <v>142308.1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5">
        <v>142308.1</v>
      </c>
      <c r="S77" s="65">
        <v>142308.1</v>
      </c>
      <c r="U77"/>
    </row>
    <row r="78" spans="1:21" s="1" customFormat="1" ht="64.5" customHeight="1">
      <c r="A78" s="11"/>
      <c r="B78" s="80" t="s">
        <v>303</v>
      </c>
      <c r="C78" s="81" t="s">
        <v>237</v>
      </c>
      <c r="D78" s="61" t="s">
        <v>19</v>
      </c>
      <c r="E78" s="82" t="s">
        <v>11</v>
      </c>
      <c r="F78" s="83" t="s">
        <v>8</v>
      </c>
      <c r="G78" s="63">
        <v>5382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5">
        <v>5382</v>
      </c>
      <c r="S78" s="65">
        <v>5382</v>
      </c>
      <c r="U78"/>
    </row>
    <row r="79" spans="1:21" s="1" customFormat="1" ht="143.25" customHeight="1">
      <c r="A79" s="11"/>
      <c r="B79" s="80" t="s">
        <v>74</v>
      </c>
      <c r="C79" s="60" t="s">
        <v>242</v>
      </c>
      <c r="D79" s="82" t="s">
        <v>20</v>
      </c>
      <c r="E79" s="82" t="s">
        <v>11</v>
      </c>
      <c r="F79" s="83" t="s">
        <v>8</v>
      </c>
      <c r="G79" s="63">
        <v>4049.81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5">
        <v>4049.81</v>
      </c>
      <c r="S79" s="65">
        <v>4049.81</v>
      </c>
      <c r="U79"/>
    </row>
    <row r="80" spans="1:21" s="1" customFormat="1" ht="98.25" customHeight="1">
      <c r="A80" s="11"/>
      <c r="B80" s="80" t="s">
        <v>59</v>
      </c>
      <c r="C80" s="60" t="s">
        <v>242</v>
      </c>
      <c r="D80" s="82" t="s">
        <v>21</v>
      </c>
      <c r="E80" s="82" t="s">
        <v>11</v>
      </c>
      <c r="F80" s="83" t="s">
        <v>8</v>
      </c>
      <c r="G80" s="63">
        <v>396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5">
        <v>396</v>
      </c>
      <c r="S80" s="65">
        <v>396</v>
      </c>
      <c r="U80"/>
    </row>
    <row r="81" spans="1:21" s="1" customFormat="1" ht="110.25">
      <c r="A81" s="11"/>
      <c r="B81" s="80" t="s">
        <v>71</v>
      </c>
      <c r="C81" s="81" t="s">
        <v>72</v>
      </c>
      <c r="D81" s="82" t="s">
        <v>20</v>
      </c>
      <c r="E81" s="82" t="s">
        <v>11</v>
      </c>
      <c r="F81" s="83" t="s">
        <v>7</v>
      </c>
      <c r="G81" s="63">
        <v>5929.3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>
        <v>5929.3</v>
      </c>
      <c r="S81" s="65">
        <v>5929.3</v>
      </c>
      <c r="U81"/>
    </row>
    <row r="82" spans="1:21" s="1" customFormat="1" ht="63">
      <c r="A82" s="11"/>
      <c r="B82" s="80" t="s">
        <v>203</v>
      </c>
      <c r="C82" s="81" t="s">
        <v>72</v>
      </c>
      <c r="D82" s="82" t="s">
        <v>19</v>
      </c>
      <c r="E82" s="82" t="s">
        <v>11</v>
      </c>
      <c r="F82" s="83" t="s">
        <v>7</v>
      </c>
      <c r="G82" s="63">
        <v>1846.8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>
        <v>1846.8</v>
      </c>
      <c r="S82" s="65">
        <v>1846.8</v>
      </c>
      <c r="U82"/>
    </row>
    <row r="83" spans="1:21" s="1" customFormat="1" ht="47.25">
      <c r="A83" s="11"/>
      <c r="B83" s="80" t="s">
        <v>73</v>
      </c>
      <c r="C83" s="81" t="s">
        <v>72</v>
      </c>
      <c r="D83" s="82" t="s">
        <v>16</v>
      </c>
      <c r="E83" s="82" t="s">
        <v>11</v>
      </c>
      <c r="F83" s="83" t="s">
        <v>7</v>
      </c>
      <c r="G83" s="63">
        <v>4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>
        <v>4</v>
      </c>
      <c r="S83" s="65">
        <v>4</v>
      </c>
      <c r="U83"/>
    </row>
    <row r="84" spans="1:21" s="1" customFormat="1" ht="157.5">
      <c r="A84" s="11"/>
      <c r="B84" s="80" t="s">
        <v>41</v>
      </c>
      <c r="C84" s="60" t="s">
        <v>243</v>
      </c>
      <c r="D84" s="82" t="s">
        <v>20</v>
      </c>
      <c r="E84" s="82" t="s">
        <v>11</v>
      </c>
      <c r="F84" s="83" t="s">
        <v>7</v>
      </c>
      <c r="G84" s="63">
        <v>71.712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>
        <v>71.712</v>
      </c>
      <c r="S84" s="65">
        <v>71.712</v>
      </c>
      <c r="U84"/>
    </row>
    <row r="85" spans="1:21" s="1" customFormat="1" ht="78.75">
      <c r="A85" s="11"/>
      <c r="B85" s="80" t="s">
        <v>142</v>
      </c>
      <c r="C85" s="60" t="s">
        <v>240</v>
      </c>
      <c r="D85" s="82" t="s">
        <v>19</v>
      </c>
      <c r="E85" s="82" t="s">
        <v>11</v>
      </c>
      <c r="F85" s="83" t="s">
        <v>11</v>
      </c>
      <c r="G85" s="63">
        <v>262.5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>
        <v>262.5</v>
      </c>
      <c r="S85" s="65">
        <v>262.5</v>
      </c>
      <c r="U85"/>
    </row>
    <row r="86" spans="1:21" s="1" customFormat="1" ht="63">
      <c r="A86" s="11"/>
      <c r="B86" s="80" t="s">
        <v>143</v>
      </c>
      <c r="C86" s="60" t="s">
        <v>121</v>
      </c>
      <c r="D86" s="82" t="s">
        <v>19</v>
      </c>
      <c r="E86" s="82" t="s">
        <v>11</v>
      </c>
      <c r="F86" s="83" t="s">
        <v>11</v>
      </c>
      <c r="G86" s="63">
        <v>262.5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>
        <v>262.5</v>
      </c>
      <c r="S86" s="65">
        <v>262.5</v>
      </c>
      <c r="U86"/>
    </row>
    <row r="87" spans="1:21" s="1" customFormat="1" ht="93" customHeight="1">
      <c r="A87" s="11"/>
      <c r="B87" s="80" t="s">
        <v>80</v>
      </c>
      <c r="C87" s="81" t="s">
        <v>75</v>
      </c>
      <c r="D87" s="82" t="s">
        <v>20</v>
      </c>
      <c r="E87" s="82" t="s">
        <v>11</v>
      </c>
      <c r="F87" s="83" t="s">
        <v>3</v>
      </c>
      <c r="G87" s="63">
        <v>1284.3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>
        <v>1284.3</v>
      </c>
      <c r="S87" s="65">
        <v>1284.3</v>
      </c>
      <c r="U87"/>
    </row>
    <row r="88" spans="1:21" s="1" customFormat="1" ht="63">
      <c r="A88" s="11"/>
      <c r="B88" s="80" t="s">
        <v>138</v>
      </c>
      <c r="C88" s="81" t="s">
        <v>75</v>
      </c>
      <c r="D88" s="82" t="s">
        <v>19</v>
      </c>
      <c r="E88" s="82" t="s">
        <v>11</v>
      </c>
      <c r="F88" s="83" t="s">
        <v>3</v>
      </c>
      <c r="G88" s="63">
        <v>26.4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>
        <v>26.4</v>
      </c>
      <c r="S88" s="65">
        <v>26.4</v>
      </c>
      <c r="U88"/>
    </row>
    <row r="89" spans="1:21" s="1" customFormat="1" ht="78.75">
      <c r="A89" s="11"/>
      <c r="B89" s="59" t="s">
        <v>129</v>
      </c>
      <c r="C89" s="102" t="s">
        <v>239</v>
      </c>
      <c r="D89" s="103">
        <v>300</v>
      </c>
      <c r="E89" s="103">
        <v>10</v>
      </c>
      <c r="F89" s="62" t="s">
        <v>5</v>
      </c>
      <c r="G89" s="63">
        <v>852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>
        <v>852</v>
      </c>
      <c r="S89" s="65">
        <v>852</v>
      </c>
      <c r="U89"/>
    </row>
    <row r="90" spans="1:21" s="1" customFormat="1" ht="47.25">
      <c r="A90" s="11"/>
      <c r="B90" s="80" t="s">
        <v>89</v>
      </c>
      <c r="C90" s="60" t="s">
        <v>238</v>
      </c>
      <c r="D90" s="82" t="s">
        <v>21</v>
      </c>
      <c r="E90" s="82" t="s">
        <v>6</v>
      </c>
      <c r="F90" s="83" t="s">
        <v>5</v>
      </c>
      <c r="G90" s="63">
        <v>6173.7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5">
        <v>6173.7</v>
      </c>
      <c r="S90" s="65">
        <v>6173.7</v>
      </c>
      <c r="U90"/>
    </row>
    <row r="91" spans="1:21" s="1" customFormat="1" ht="78.75" customHeight="1">
      <c r="A91" s="11"/>
      <c r="B91" s="53" t="s">
        <v>37</v>
      </c>
      <c r="C91" s="54" t="s">
        <v>38</v>
      </c>
      <c r="D91" s="55"/>
      <c r="E91" s="55"/>
      <c r="F91" s="56"/>
      <c r="G91" s="57">
        <f>G92</f>
        <v>12466.699999999999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58">
        <f>R92</f>
        <v>12466.699999999999</v>
      </c>
      <c r="S91" s="58">
        <f>S92</f>
        <v>12466.699999999999</v>
      </c>
      <c r="U91"/>
    </row>
    <row r="92" spans="1:21" s="1" customFormat="1" ht="47.25">
      <c r="A92" s="11"/>
      <c r="B92" s="59" t="s">
        <v>39</v>
      </c>
      <c r="C92" s="60" t="s">
        <v>40</v>
      </c>
      <c r="D92" s="61"/>
      <c r="E92" s="61"/>
      <c r="F92" s="62"/>
      <c r="G92" s="63">
        <f>SUM(G93:G97)</f>
        <v>12466.699999999999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5">
        <f>SUM(R93:R97)</f>
        <v>12466.699999999999</v>
      </c>
      <c r="S92" s="65">
        <f>SUM(S93:S97)</f>
        <v>12466.699999999999</v>
      </c>
      <c r="U92"/>
    </row>
    <row r="93" spans="1:19" ht="157.5">
      <c r="A93" s="10"/>
      <c r="B93" s="80" t="s">
        <v>41</v>
      </c>
      <c r="C93" s="60" t="s">
        <v>244</v>
      </c>
      <c r="D93" s="61" t="s">
        <v>20</v>
      </c>
      <c r="E93" s="61" t="s">
        <v>11</v>
      </c>
      <c r="F93" s="62" t="s">
        <v>7</v>
      </c>
      <c r="G93" s="63">
        <v>216</v>
      </c>
      <c r="R93" s="65">
        <v>216</v>
      </c>
      <c r="S93" s="65">
        <v>216</v>
      </c>
    </row>
    <row r="94" spans="1:19" ht="110.25">
      <c r="A94" s="10"/>
      <c r="B94" s="80" t="s">
        <v>59</v>
      </c>
      <c r="C94" s="60" t="s">
        <v>243</v>
      </c>
      <c r="D94" s="82" t="s">
        <v>21</v>
      </c>
      <c r="E94" s="82" t="s">
        <v>11</v>
      </c>
      <c r="F94" s="83" t="s">
        <v>7</v>
      </c>
      <c r="G94" s="63">
        <v>18</v>
      </c>
      <c r="R94" s="65">
        <v>18</v>
      </c>
      <c r="S94" s="65">
        <v>18</v>
      </c>
    </row>
    <row r="95" spans="1:19" ht="110.25">
      <c r="A95" s="10"/>
      <c r="B95" s="80" t="s">
        <v>68</v>
      </c>
      <c r="C95" s="81" t="s">
        <v>42</v>
      </c>
      <c r="D95" s="82" t="s">
        <v>20</v>
      </c>
      <c r="E95" s="61" t="s">
        <v>11</v>
      </c>
      <c r="F95" s="62" t="s">
        <v>7</v>
      </c>
      <c r="G95" s="63">
        <v>10556.4</v>
      </c>
      <c r="R95" s="65">
        <v>10556.4</v>
      </c>
      <c r="S95" s="65">
        <v>10556.4</v>
      </c>
    </row>
    <row r="96" spans="1:19" ht="63">
      <c r="A96" s="10"/>
      <c r="B96" s="80" t="s">
        <v>69</v>
      </c>
      <c r="C96" s="81" t="s">
        <v>43</v>
      </c>
      <c r="D96" s="82" t="s">
        <v>19</v>
      </c>
      <c r="E96" s="61" t="s">
        <v>11</v>
      </c>
      <c r="F96" s="62" t="s">
        <v>7</v>
      </c>
      <c r="G96" s="63">
        <v>1669.3</v>
      </c>
      <c r="R96" s="65">
        <v>1669.3</v>
      </c>
      <c r="S96" s="65">
        <v>1669.3</v>
      </c>
    </row>
    <row r="97" spans="1:19" ht="47.25">
      <c r="A97" s="10"/>
      <c r="B97" s="80" t="s">
        <v>70</v>
      </c>
      <c r="C97" s="81" t="s">
        <v>43</v>
      </c>
      <c r="D97" s="82" t="s">
        <v>16</v>
      </c>
      <c r="E97" s="61" t="s">
        <v>11</v>
      </c>
      <c r="F97" s="62" t="s">
        <v>7</v>
      </c>
      <c r="G97" s="63">
        <v>7</v>
      </c>
      <c r="R97" s="65">
        <v>7</v>
      </c>
      <c r="S97" s="65">
        <v>7</v>
      </c>
    </row>
    <row r="98" spans="1:19" ht="15.75">
      <c r="A98" s="10"/>
      <c r="B98" s="99" t="s">
        <v>245</v>
      </c>
      <c r="C98" s="92" t="s">
        <v>246</v>
      </c>
      <c r="D98" s="93"/>
      <c r="E98" s="55"/>
      <c r="F98" s="56"/>
      <c r="G98" s="57">
        <v>1975.2</v>
      </c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58">
        <v>1975.2</v>
      </c>
      <c r="S98" s="58">
        <v>1975.2</v>
      </c>
    </row>
    <row r="99" spans="1:19" ht="31.5">
      <c r="A99" s="10"/>
      <c r="B99" s="80" t="s">
        <v>247</v>
      </c>
      <c r="C99" s="81" t="s">
        <v>248</v>
      </c>
      <c r="D99" s="82"/>
      <c r="E99" s="61"/>
      <c r="F99" s="62"/>
      <c r="G99" s="63">
        <v>1975.2</v>
      </c>
      <c r="R99" s="65">
        <v>1975.2</v>
      </c>
      <c r="S99" s="65">
        <v>1975.2</v>
      </c>
    </row>
    <row r="100" spans="1:19" ht="47.25">
      <c r="A100" s="10"/>
      <c r="B100" s="80" t="s">
        <v>249</v>
      </c>
      <c r="C100" s="81" t="s">
        <v>250</v>
      </c>
      <c r="D100" s="82" t="s">
        <v>19</v>
      </c>
      <c r="E100" s="61" t="s">
        <v>11</v>
      </c>
      <c r="F100" s="62" t="s">
        <v>3</v>
      </c>
      <c r="G100" s="63">
        <v>1975.2</v>
      </c>
      <c r="R100" s="65">
        <v>1975.2</v>
      </c>
      <c r="S100" s="65">
        <v>1975.2</v>
      </c>
    </row>
    <row r="101" spans="1:19" ht="31.5">
      <c r="A101" s="10"/>
      <c r="B101" s="99" t="s">
        <v>84</v>
      </c>
      <c r="C101" s="54" t="s">
        <v>85</v>
      </c>
      <c r="D101" s="93"/>
      <c r="E101" s="93"/>
      <c r="F101" s="94"/>
      <c r="G101" s="57">
        <v>50</v>
      </c>
      <c r="R101" s="58">
        <v>50</v>
      </c>
      <c r="S101" s="58">
        <v>50</v>
      </c>
    </row>
    <row r="102" spans="1:19" ht="31.5">
      <c r="A102" s="10"/>
      <c r="B102" s="80" t="s">
        <v>86</v>
      </c>
      <c r="C102" s="60" t="s">
        <v>87</v>
      </c>
      <c r="D102" s="82"/>
      <c r="E102" s="82"/>
      <c r="F102" s="83"/>
      <c r="G102" s="63">
        <v>50</v>
      </c>
      <c r="R102" s="65">
        <v>50</v>
      </c>
      <c r="S102" s="65">
        <v>50</v>
      </c>
    </row>
    <row r="103" spans="1:19" ht="47.25">
      <c r="A103" s="10"/>
      <c r="B103" s="80" t="s">
        <v>139</v>
      </c>
      <c r="C103" s="60" t="s">
        <v>88</v>
      </c>
      <c r="D103" s="82" t="s">
        <v>19</v>
      </c>
      <c r="E103" s="82" t="s">
        <v>11</v>
      </c>
      <c r="F103" s="83" t="s">
        <v>3</v>
      </c>
      <c r="G103" s="63">
        <v>50</v>
      </c>
      <c r="R103" s="65">
        <v>50</v>
      </c>
      <c r="S103" s="65">
        <v>50</v>
      </c>
    </row>
    <row r="104" spans="1:19" ht="33.75" customHeight="1">
      <c r="A104" s="10"/>
      <c r="B104" s="99" t="s">
        <v>291</v>
      </c>
      <c r="C104" s="54" t="s">
        <v>76</v>
      </c>
      <c r="D104" s="93"/>
      <c r="E104" s="93"/>
      <c r="F104" s="94"/>
      <c r="G104" s="57">
        <f>G105</f>
        <v>3531.2</v>
      </c>
      <c r="R104" s="58">
        <f>R105</f>
        <v>3531.2</v>
      </c>
      <c r="S104" s="58">
        <f>S105</f>
        <v>3570.3999999999996</v>
      </c>
    </row>
    <row r="105" spans="1:19" ht="31.5">
      <c r="A105" s="10"/>
      <c r="B105" s="80" t="s">
        <v>131</v>
      </c>
      <c r="C105" s="60" t="s">
        <v>77</v>
      </c>
      <c r="D105" s="82"/>
      <c r="E105" s="82"/>
      <c r="F105" s="83"/>
      <c r="G105" s="63">
        <f>SUM(G106:G112)</f>
        <v>3531.2</v>
      </c>
      <c r="R105" s="65">
        <f>SUM(R106:R112)</f>
        <v>3531.2</v>
      </c>
      <c r="S105" s="65">
        <f>SUM(S106:S112)</f>
        <v>3570.3999999999996</v>
      </c>
    </row>
    <row r="106" spans="1:19" ht="173.25">
      <c r="A106" s="10"/>
      <c r="B106" s="80" t="s">
        <v>78</v>
      </c>
      <c r="C106" s="81" t="s">
        <v>187</v>
      </c>
      <c r="D106" s="61" t="s">
        <v>20</v>
      </c>
      <c r="E106" s="82" t="s">
        <v>11</v>
      </c>
      <c r="F106" s="83" t="s">
        <v>3</v>
      </c>
      <c r="G106" s="63">
        <v>243.9</v>
      </c>
      <c r="R106" s="65">
        <v>243.9</v>
      </c>
      <c r="S106" s="65">
        <v>283.1</v>
      </c>
    </row>
    <row r="107" spans="1:19" ht="126">
      <c r="A107" s="10"/>
      <c r="B107" s="80" t="s">
        <v>140</v>
      </c>
      <c r="C107" s="81" t="s">
        <v>187</v>
      </c>
      <c r="D107" s="61" t="s">
        <v>19</v>
      </c>
      <c r="E107" s="82" t="s">
        <v>11</v>
      </c>
      <c r="F107" s="83" t="s">
        <v>3</v>
      </c>
      <c r="G107" s="63">
        <v>30</v>
      </c>
      <c r="R107" s="65">
        <v>30</v>
      </c>
      <c r="S107" s="65">
        <v>30</v>
      </c>
    </row>
    <row r="108" spans="1:19" ht="110.25">
      <c r="A108" s="10"/>
      <c r="B108" s="80" t="s">
        <v>27</v>
      </c>
      <c r="C108" s="81" t="s">
        <v>82</v>
      </c>
      <c r="D108" s="82" t="s">
        <v>20</v>
      </c>
      <c r="E108" s="82" t="s">
        <v>11</v>
      </c>
      <c r="F108" s="83" t="s">
        <v>3</v>
      </c>
      <c r="G108" s="63">
        <v>1473.1</v>
      </c>
      <c r="R108" s="65">
        <v>1473.1</v>
      </c>
      <c r="S108" s="65">
        <v>1473.1</v>
      </c>
    </row>
    <row r="109" spans="1:19" ht="63">
      <c r="A109" s="10"/>
      <c r="B109" s="80" t="s">
        <v>30</v>
      </c>
      <c r="C109" s="81" t="s">
        <v>82</v>
      </c>
      <c r="D109" s="82" t="s">
        <v>19</v>
      </c>
      <c r="E109" s="82" t="s">
        <v>11</v>
      </c>
      <c r="F109" s="83" t="s">
        <v>3</v>
      </c>
      <c r="G109" s="63">
        <v>48.2</v>
      </c>
      <c r="R109" s="65">
        <v>48.2</v>
      </c>
      <c r="S109" s="65">
        <v>48.2</v>
      </c>
    </row>
    <row r="110" spans="1:19" ht="110.25">
      <c r="A110" s="10"/>
      <c r="B110" s="80" t="s">
        <v>79</v>
      </c>
      <c r="C110" s="81" t="s">
        <v>188</v>
      </c>
      <c r="D110" s="82" t="s">
        <v>20</v>
      </c>
      <c r="E110" s="82" t="s">
        <v>11</v>
      </c>
      <c r="F110" s="83" t="s">
        <v>3</v>
      </c>
      <c r="G110" s="63">
        <v>1456</v>
      </c>
      <c r="R110" s="65">
        <v>1456</v>
      </c>
      <c r="S110" s="65">
        <v>1456</v>
      </c>
    </row>
    <row r="111" spans="1:19" ht="63">
      <c r="A111" s="10"/>
      <c r="B111" s="80" t="s">
        <v>141</v>
      </c>
      <c r="C111" s="81" t="s">
        <v>188</v>
      </c>
      <c r="D111" s="82" t="s">
        <v>19</v>
      </c>
      <c r="E111" s="82" t="s">
        <v>11</v>
      </c>
      <c r="F111" s="83" t="s">
        <v>3</v>
      </c>
      <c r="G111" s="63">
        <v>272.2</v>
      </c>
      <c r="R111" s="65">
        <v>272.2</v>
      </c>
      <c r="S111" s="65">
        <v>272.2</v>
      </c>
    </row>
    <row r="112" spans="1:19" ht="47.25">
      <c r="A112" s="10"/>
      <c r="B112" s="80" t="s">
        <v>81</v>
      </c>
      <c r="C112" s="81" t="s">
        <v>188</v>
      </c>
      <c r="D112" s="82" t="s">
        <v>16</v>
      </c>
      <c r="E112" s="82" t="s">
        <v>11</v>
      </c>
      <c r="F112" s="83" t="s">
        <v>3</v>
      </c>
      <c r="G112" s="63">
        <v>7.8</v>
      </c>
      <c r="R112" s="65">
        <v>7.8</v>
      </c>
      <c r="S112" s="65">
        <v>7.8</v>
      </c>
    </row>
    <row r="113" spans="1:19" ht="34.5" customHeight="1">
      <c r="A113" s="10" t="s">
        <v>164</v>
      </c>
      <c r="B113" s="84" t="s">
        <v>292</v>
      </c>
      <c r="C113" s="85" t="s">
        <v>5</v>
      </c>
      <c r="D113" s="86"/>
      <c r="E113" s="86"/>
      <c r="F113" s="87"/>
      <c r="G113" s="48">
        <f>G114+G117+G120</f>
        <v>11301.9</v>
      </c>
      <c r="R113" s="90">
        <f>R114+R117+R120</f>
        <v>11301.9</v>
      </c>
      <c r="S113" s="90">
        <f>S114+S117+S120</f>
        <v>11301.9</v>
      </c>
    </row>
    <row r="114" spans="1:19" ht="31.5">
      <c r="A114" s="10"/>
      <c r="B114" s="99" t="s">
        <v>209</v>
      </c>
      <c r="C114" s="92" t="s">
        <v>50</v>
      </c>
      <c r="D114" s="93"/>
      <c r="E114" s="93"/>
      <c r="F114" s="94"/>
      <c r="G114" s="57">
        <v>50</v>
      </c>
      <c r="R114" s="58">
        <v>50</v>
      </c>
      <c r="S114" s="58">
        <v>50</v>
      </c>
    </row>
    <row r="115" spans="1:19" ht="31.5">
      <c r="A115" s="10"/>
      <c r="B115" s="80" t="s">
        <v>122</v>
      </c>
      <c r="C115" s="81" t="s">
        <v>51</v>
      </c>
      <c r="D115" s="82"/>
      <c r="E115" s="82"/>
      <c r="F115" s="83"/>
      <c r="G115" s="63">
        <v>50</v>
      </c>
      <c r="R115" s="65">
        <v>50</v>
      </c>
      <c r="S115" s="65">
        <v>50</v>
      </c>
    </row>
    <row r="116" spans="1:19" ht="65.25" customHeight="1">
      <c r="A116" s="10"/>
      <c r="B116" s="80" t="s">
        <v>134</v>
      </c>
      <c r="C116" s="81" t="s">
        <v>52</v>
      </c>
      <c r="D116" s="82" t="s">
        <v>19</v>
      </c>
      <c r="E116" s="82" t="s">
        <v>10</v>
      </c>
      <c r="F116" s="83" t="s">
        <v>4</v>
      </c>
      <c r="G116" s="63">
        <v>50</v>
      </c>
      <c r="R116" s="65">
        <v>50</v>
      </c>
      <c r="S116" s="65">
        <v>50</v>
      </c>
    </row>
    <row r="117" spans="1:19" ht="31.5">
      <c r="A117" s="10"/>
      <c r="B117" s="99" t="s">
        <v>210</v>
      </c>
      <c r="C117" s="92" t="s">
        <v>44</v>
      </c>
      <c r="D117" s="93"/>
      <c r="E117" s="93"/>
      <c r="F117" s="94"/>
      <c r="G117" s="57">
        <v>100</v>
      </c>
      <c r="R117" s="58">
        <v>100</v>
      </c>
      <c r="S117" s="58">
        <v>100</v>
      </c>
    </row>
    <row r="118" spans="1:19" ht="47.25">
      <c r="A118" s="10"/>
      <c r="B118" s="80" t="s">
        <v>45</v>
      </c>
      <c r="C118" s="81" t="s">
        <v>46</v>
      </c>
      <c r="D118" s="82"/>
      <c r="E118" s="82"/>
      <c r="F118" s="83"/>
      <c r="G118" s="63">
        <v>100</v>
      </c>
      <c r="R118" s="65">
        <v>100</v>
      </c>
      <c r="S118" s="65">
        <v>100</v>
      </c>
    </row>
    <row r="119" spans="1:19" ht="62.25" customHeight="1">
      <c r="A119" s="10"/>
      <c r="B119" s="80" t="s">
        <v>134</v>
      </c>
      <c r="C119" s="81" t="s">
        <v>47</v>
      </c>
      <c r="D119" s="82" t="s">
        <v>19</v>
      </c>
      <c r="E119" s="82" t="s">
        <v>10</v>
      </c>
      <c r="F119" s="83" t="s">
        <v>4</v>
      </c>
      <c r="G119" s="63">
        <v>100</v>
      </c>
      <c r="R119" s="65">
        <v>100</v>
      </c>
      <c r="S119" s="65">
        <v>100</v>
      </c>
    </row>
    <row r="120" spans="1:19" ht="31.5">
      <c r="A120" s="10"/>
      <c r="B120" s="99" t="s">
        <v>211</v>
      </c>
      <c r="C120" s="92" t="s">
        <v>48</v>
      </c>
      <c r="D120" s="93"/>
      <c r="E120" s="93"/>
      <c r="F120" s="94"/>
      <c r="G120" s="57">
        <f>G121</f>
        <v>11151.9</v>
      </c>
      <c r="R120" s="58">
        <f>R121</f>
        <v>11151.9</v>
      </c>
      <c r="S120" s="58">
        <f>S121</f>
        <v>11151.9</v>
      </c>
    </row>
    <row r="121" spans="1:20" s="2" customFormat="1" ht="47.25">
      <c r="A121" s="10"/>
      <c r="B121" s="80" t="s">
        <v>161</v>
      </c>
      <c r="C121" s="81" t="s">
        <v>160</v>
      </c>
      <c r="D121" s="82"/>
      <c r="E121" s="82"/>
      <c r="F121" s="83"/>
      <c r="G121" s="63">
        <f>SUM(G122:G130)</f>
        <v>11151.9</v>
      </c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5">
        <f>SUM(R122:R130)</f>
        <v>11151.9</v>
      </c>
      <c r="S121" s="65">
        <f>SUM(S122:S130)</f>
        <v>11151.9</v>
      </c>
      <c r="T121" s="4"/>
    </row>
    <row r="122" spans="1:19" ht="105" customHeight="1">
      <c r="A122" s="10"/>
      <c r="B122" s="80" t="s">
        <v>27</v>
      </c>
      <c r="C122" s="81" t="s">
        <v>162</v>
      </c>
      <c r="D122" s="82" t="s">
        <v>20</v>
      </c>
      <c r="E122" s="82" t="s">
        <v>4</v>
      </c>
      <c r="F122" s="83" t="s">
        <v>5</v>
      </c>
      <c r="G122" s="63">
        <v>251.9</v>
      </c>
      <c r="R122" s="65">
        <v>251.9</v>
      </c>
      <c r="S122" s="65">
        <v>251.9</v>
      </c>
    </row>
    <row r="123" spans="1:19" ht="99.75" customHeight="1">
      <c r="A123" s="10"/>
      <c r="B123" s="80" t="s">
        <v>27</v>
      </c>
      <c r="C123" s="81" t="s">
        <v>162</v>
      </c>
      <c r="D123" s="82" t="s">
        <v>20</v>
      </c>
      <c r="E123" s="82" t="s">
        <v>4</v>
      </c>
      <c r="F123" s="83" t="s">
        <v>15</v>
      </c>
      <c r="G123" s="63">
        <v>462.4</v>
      </c>
      <c r="R123" s="65">
        <v>462.4</v>
      </c>
      <c r="S123" s="65">
        <v>462.4</v>
      </c>
    </row>
    <row r="124" spans="1:19" ht="94.5">
      <c r="A124" s="10"/>
      <c r="B124" s="80" t="s">
        <v>67</v>
      </c>
      <c r="C124" s="81" t="s">
        <v>163</v>
      </c>
      <c r="D124" s="82" t="s">
        <v>20</v>
      </c>
      <c r="E124" s="82" t="s">
        <v>10</v>
      </c>
      <c r="F124" s="83" t="s">
        <v>4</v>
      </c>
      <c r="G124" s="63">
        <v>7534.7</v>
      </c>
      <c r="R124" s="63">
        <v>7534.7</v>
      </c>
      <c r="S124" s="63">
        <v>7534.7</v>
      </c>
    </row>
    <row r="125" spans="1:19" ht="47.25">
      <c r="A125" s="10"/>
      <c r="B125" s="80" t="s">
        <v>66</v>
      </c>
      <c r="C125" s="81" t="s">
        <v>163</v>
      </c>
      <c r="D125" s="82" t="s">
        <v>19</v>
      </c>
      <c r="E125" s="82" t="s">
        <v>10</v>
      </c>
      <c r="F125" s="83" t="s">
        <v>4</v>
      </c>
      <c r="G125" s="63">
        <v>1273.1</v>
      </c>
      <c r="R125" s="65">
        <v>1273.1</v>
      </c>
      <c r="S125" s="65">
        <v>1273.1</v>
      </c>
    </row>
    <row r="126" spans="1:19" ht="47.25">
      <c r="A126" s="10"/>
      <c r="B126" s="80" t="s">
        <v>90</v>
      </c>
      <c r="C126" s="81" t="s">
        <v>163</v>
      </c>
      <c r="D126" s="82" t="s">
        <v>16</v>
      </c>
      <c r="E126" s="82" t="s">
        <v>10</v>
      </c>
      <c r="F126" s="83" t="s">
        <v>4</v>
      </c>
      <c r="G126" s="63">
        <v>720.3</v>
      </c>
      <c r="R126" s="65">
        <v>720.3</v>
      </c>
      <c r="S126" s="65">
        <v>720.3</v>
      </c>
    </row>
    <row r="127" spans="1:19" ht="141.75">
      <c r="A127" s="10"/>
      <c r="B127" s="80" t="s">
        <v>117</v>
      </c>
      <c r="C127" s="81" t="s">
        <v>168</v>
      </c>
      <c r="D127" s="82" t="s">
        <v>20</v>
      </c>
      <c r="E127" s="82" t="s">
        <v>10</v>
      </c>
      <c r="F127" s="83" t="s">
        <v>4</v>
      </c>
      <c r="G127" s="63">
        <v>55.7</v>
      </c>
      <c r="R127" s="65">
        <v>55.7</v>
      </c>
      <c r="S127" s="65">
        <v>55.7</v>
      </c>
    </row>
    <row r="128" spans="1:19" ht="94.5">
      <c r="A128" s="10"/>
      <c r="B128" s="80" t="s">
        <v>49</v>
      </c>
      <c r="C128" s="81" t="s">
        <v>168</v>
      </c>
      <c r="D128" s="61" t="s">
        <v>21</v>
      </c>
      <c r="E128" s="61" t="s">
        <v>10</v>
      </c>
      <c r="F128" s="62" t="s">
        <v>4</v>
      </c>
      <c r="G128" s="63">
        <v>17.1</v>
      </c>
      <c r="R128" s="65">
        <v>17.1</v>
      </c>
      <c r="S128" s="65">
        <v>17.1</v>
      </c>
    </row>
    <row r="129" spans="1:19" ht="110.25">
      <c r="A129" s="10"/>
      <c r="B129" s="80" t="s">
        <v>27</v>
      </c>
      <c r="C129" s="81" t="s">
        <v>162</v>
      </c>
      <c r="D129" s="82" t="s">
        <v>20</v>
      </c>
      <c r="E129" s="82" t="s">
        <v>10</v>
      </c>
      <c r="F129" s="83" t="s">
        <v>5</v>
      </c>
      <c r="G129" s="63">
        <v>584.8</v>
      </c>
      <c r="R129" s="65">
        <v>584.8</v>
      </c>
      <c r="S129" s="65">
        <v>584.8</v>
      </c>
    </row>
    <row r="130" spans="1:19" ht="104.25" customHeight="1">
      <c r="A130" s="10"/>
      <c r="B130" s="80" t="s">
        <v>27</v>
      </c>
      <c r="C130" s="81" t="s">
        <v>162</v>
      </c>
      <c r="D130" s="82" t="s">
        <v>20</v>
      </c>
      <c r="E130" s="82" t="s">
        <v>14</v>
      </c>
      <c r="F130" s="83" t="s">
        <v>12</v>
      </c>
      <c r="G130" s="63">
        <v>251.9</v>
      </c>
      <c r="R130" s="65">
        <v>251.9</v>
      </c>
      <c r="S130" s="65">
        <v>251.9</v>
      </c>
    </row>
    <row r="131" spans="1:19" ht="31.5">
      <c r="A131" s="10" t="s">
        <v>152</v>
      </c>
      <c r="B131" s="84" t="s">
        <v>293</v>
      </c>
      <c r="C131" s="85" t="s">
        <v>12</v>
      </c>
      <c r="D131" s="86"/>
      <c r="E131" s="86"/>
      <c r="F131" s="87"/>
      <c r="G131" s="48">
        <f>G132</f>
        <v>320.5</v>
      </c>
      <c r="H131" s="48">
        <f aca="true" t="shared" si="5" ref="H131:S131">H132</f>
        <v>0</v>
      </c>
      <c r="I131" s="48">
        <f t="shared" si="5"/>
        <v>0</v>
      </c>
      <c r="J131" s="48">
        <f t="shared" si="5"/>
        <v>0</v>
      </c>
      <c r="K131" s="48">
        <f t="shared" si="5"/>
        <v>0</v>
      </c>
      <c r="L131" s="48">
        <f t="shared" si="5"/>
        <v>0</v>
      </c>
      <c r="M131" s="48">
        <f t="shared" si="5"/>
        <v>0</v>
      </c>
      <c r="N131" s="48">
        <f t="shared" si="5"/>
        <v>0</v>
      </c>
      <c r="O131" s="48">
        <f t="shared" si="5"/>
        <v>0</v>
      </c>
      <c r="P131" s="48">
        <f t="shared" si="5"/>
        <v>0</v>
      </c>
      <c r="Q131" s="48">
        <f t="shared" si="5"/>
        <v>0</v>
      </c>
      <c r="R131" s="48">
        <f t="shared" si="5"/>
        <v>0</v>
      </c>
      <c r="S131" s="48">
        <f t="shared" si="5"/>
        <v>0</v>
      </c>
    </row>
    <row r="132" spans="1:19" ht="47.25">
      <c r="A132" s="10"/>
      <c r="B132" s="105" t="s">
        <v>254</v>
      </c>
      <c r="C132" s="106" t="s">
        <v>205</v>
      </c>
      <c r="D132" s="107"/>
      <c r="E132" s="107"/>
      <c r="F132" s="108"/>
      <c r="G132" s="109">
        <f>G133</f>
        <v>320.5</v>
      </c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110">
        <f>R133</f>
        <v>0</v>
      </c>
      <c r="S132" s="110">
        <f>S133</f>
        <v>0</v>
      </c>
    </row>
    <row r="133" spans="1:19" ht="49.5" customHeight="1">
      <c r="A133" s="10"/>
      <c r="B133" s="111" t="s">
        <v>253</v>
      </c>
      <c r="C133" s="106" t="s">
        <v>252</v>
      </c>
      <c r="D133" s="107"/>
      <c r="E133" s="107"/>
      <c r="F133" s="108"/>
      <c r="G133" s="109">
        <f>G134</f>
        <v>320.5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110">
        <f>R134</f>
        <v>0</v>
      </c>
      <c r="S133" s="110">
        <f>S134</f>
        <v>0</v>
      </c>
    </row>
    <row r="134" spans="1:19" ht="50.25" customHeight="1">
      <c r="A134" s="10"/>
      <c r="B134" s="80" t="s">
        <v>206</v>
      </c>
      <c r="C134" s="81" t="s">
        <v>251</v>
      </c>
      <c r="D134" s="82" t="s">
        <v>207</v>
      </c>
      <c r="E134" s="82" t="s">
        <v>12</v>
      </c>
      <c r="F134" s="83" t="s">
        <v>8</v>
      </c>
      <c r="G134" s="63">
        <v>320.5</v>
      </c>
      <c r="R134" s="65">
        <v>0</v>
      </c>
      <c r="S134" s="65">
        <v>0</v>
      </c>
    </row>
    <row r="135" spans="1:19" ht="45.75" customHeight="1">
      <c r="A135" s="10" t="s">
        <v>153</v>
      </c>
      <c r="B135" s="84" t="s">
        <v>294</v>
      </c>
      <c r="C135" s="85" t="s">
        <v>9</v>
      </c>
      <c r="D135" s="86"/>
      <c r="E135" s="86"/>
      <c r="F135" s="87"/>
      <c r="G135" s="48">
        <f>G136</f>
        <v>150</v>
      </c>
      <c r="R135" s="90">
        <f>R136</f>
        <v>150</v>
      </c>
      <c r="S135" s="90">
        <f>S136</f>
        <v>150</v>
      </c>
    </row>
    <row r="136" spans="1:19" ht="33.75" customHeight="1">
      <c r="A136" s="10"/>
      <c r="B136" s="80" t="s">
        <v>128</v>
      </c>
      <c r="C136" s="81" t="s">
        <v>189</v>
      </c>
      <c r="D136" s="82"/>
      <c r="E136" s="82"/>
      <c r="F136" s="83"/>
      <c r="G136" s="63">
        <f>G137</f>
        <v>150</v>
      </c>
      <c r="R136" s="65">
        <f>R137</f>
        <v>150</v>
      </c>
      <c r="S136" s="65">
        <f>S137</f>
        <v>150</v>
      </c>
    </row>
    <row r="137" spans="1:19" ht="46.5" customHeight="1">
      <c r="A137" s="10"/>
      <c r="B137" s="80" t="s">
        <v>135</v>
      </c>
      <c r="C137" s="81" t="s">
        <v>190</v>
      </c>
      <c r="D137" s="82" t="s">
        <v>19</v>
      </c>
      <c r="E137" s="82" t="s">
        <v>14</v>
      </c>
      <c r="F137" s="83" t="s">
        <v>4</v>
      </c>
      <c r="G137" s="63">
        <v>150</v>
      </c>
      <c r="R137" s="65">
        <v>150</v>
      </c>
      <c r="S137" s="65">
        <v>150</v>
      </c>
    </row>
    <row r="138" spans="1:19" ht="47.25">
      <c r="A138" s="10" t="s">
        <v>154</v>
      </c>
      <c r="B138" s="84" t="s">
        <v>295</v>
      </c>
      <c r="C138" s="85" t="s">
        <v>11</v>
      </c>
      <c r="D138" s="86"/>
      <c r="E138" s="86"/>
      <c r="F138" s="87"/>
      <c r="G138" s="48">
        <f>G139</f>
        <v>50</v>
      </c>
      <c r="R138" s="90">
        <f>R139</f>
        <v>50</v>
      </c>
      <c r="S138" s="90">
        <f>S139</f>
        <v>0</v>
      </c>
    </row>
    <row r="139" spans="1:19" ht="35.25" customHeight="1">
      <c r="A139" s="10"/>
      <c r="B139" s="112" t="s">
        <v>260</v>
      </c>
      <c r="C139" s="81" t="s">
        <v>261</v>
      </c>
      <c r="D139" s="82"/>
      <c r="E139" s="82"/>
      <c r="F139" s="83"/>
      <c r="G139" s="63">
        <f>G140</f>
        <v>50</v>
      </c>
      <c r="R139" s="65">
        <f>R140</f>
        <v>50</v>
      </c>
      <c r="S139" s="65">
        <f>S140</f>
        <v>0</v>
      </c>
    </row>
    <row r="140" spans="1:19" ht="71.25" customHeight="1">
      <c r="A140" s="10"/>
      <c r="B140" s="80" t="s">
        <v>296</v>
      </c>
      <c r="C140" s="81" t="s">
        <v>262</v>
      </c>
      <c r="D140" s="82" t="s">
        <v>19</v>
      </c>
      <c r="E140" s="82" t="s">
        <v>11</v>
      </c>
      <c r="F140" s="83" t="s">
        <v>3</v>
      </c>
      <c r="G140" s="63">
        <v>50</v>
      </c>
      <c r="R140" s="65">
        <v>50</v>
      </c>
      <c r="S140" s="65">
        <v>0</v>
      </c>
    </row>
    <row r="141" spans="1:19" ht="63.75" customHeight="1">
      <c r="A141" s="10" t="s">
        <v>155</v>
      </c>
      <c r="B141" s="84" t="s">
        <v>297</v>
      </c>
      <c r="C141" s="85" t="s">
        <v>10</v>
      </c>
      <c r="D141" s="86"/>
      <c r="E141" s="86"/>
      <c r="F141" s="87"/>
      <c r="G141" s="48">
        <f>G142</f>
        <v>20</v>
      </c>
      <c r="R141" s="90">
        <f>R142</f>
        <v>20</v>
      </c>
      <c r="S141" s="90">
        <f>S142</f>
        <v>0</v>
      </c>
    </row>
    <row r="142" spans="1:19" ht="78.75">
      <c r="A142" s="10"/>
      <c r="B142" s="112" t="s">
        <v>257</v>
      </c>
      <c r="C142" s="81" t="s">
        <v>258</v>
      </c>
      <c r="D142" s="82"/>
      <c r="E142" s="82"/>
      <c r="F142" s="83"/>
      <c r="G142" s="63">
        <f>G143+G144</f>
        <v>20</v>
      </c>
      <c r="H142" s="63">
        <f aca="true" t="shared" si="6" ref="H142:S142">H143+H144</f>
        <v>0</v>
      </c>
      <c r="I142" s="63">
        <f t="shared" si="6"/>
        <v>0</v>
      </c>
      <c r="J142" s="63">
        <f t="shared" si="6"/>
        <v>0</v>
      </c>
      <c r="K142" s="63">
        <f t="shared" si="6"/>
        <v>0</v>
      </c>
      <c r="L142" s="63">
        <f t="shared" si="6"/>
        <v>0</v>
      </c>
      <c r="M142" s="63">
        <f t="shared" si="6"/>
        <v>0</v>
      </c>
      <c r="N142" s="63">
        <f t="shared" si="6"/>
        <v>0</v>
      </c>
      <c r="O142" s="63">
        <f t="shared" si="6"/>
        <v>0</v>
      </c>
      <c r="P142" s="63">
        <f t="shared" si="6"/>
        <v>0</v>
      </c>
      <c r="Q142" s="63">
        <f t="shared" si="6"/>
        <v>0</v>
      </c>
      <c r="R142" s="63">
        <f t="shared" si="6"/>
        <v>20</v>
      </c>
      <c r="S142" s="63">
        <f t="shared" si="6"/>
        <v>0</v>
      </c>
    </row>
    <row r="143" spans="1:19" ht="94.5">
      <c r="A143" s="10"/>
      <c r="B143" s="80" t="s">
        <v>298</v>
      </c>
      <c r="C143" s="81" t="s">
        <v>259</v>
      </c>
      <c r="D143" s="82" t="s">
        <v>19</v>
      </c>
      <c r="E143" s="82" t="s">
        <v>4</v>
      </c>
      <c r="F143" s="83" t="s">
        <v>15</v>
      </c>
      <c r="G143" s="63">
        <v>5</v>
      </c>
      <c r="R143" s="65">
        <v>5</v>
      </c>
      <c r="S143" s="65">
        <v>0</v>
      </c>
    </row>
    <row r="144" spans="1:19" ht="94.5">
      <c r="A144" s="10"/>
      <c r="B144" s="80" t="s">
        <v>298</v>
      </c>
      <c r="C144" s="81" t="s">
        <v>259</v>
      </c>
      <c r="D144" s="82" t="s">
        <v>19</v>
      </c>
      <c r="E144" s="82" t="s">
        <v>11</v>
      </c>
      <c r="F144" s="83" t="s">
        <v>3</v>
      </c>
      <c r="G144" s="63">
        <v>15</v>
      </c>
      <c r="R144" s="65">
        <v>15</v>
      </c>
      <c r="S144" s="65">
        <v>0</v>
      </c>
    </row>
    <row r="145" spans="1:20" ht="47.25">
      <c r="A145" s="14">
        <v>9</v>
      </c>
      <c r="B145" s="84" t="s">
        <v>299</v>
      </c>
      <c r="C145" s="85" t="s">
        <v>3</v>
      </c>
      <c r="D145" s="86"/>
      <c r="E145" s="86"/>
      <c r="F145" s="87"/>
      <c r="G145" s="48">
        <f>G146</f>
        <v>8415.3</v>
      </c>
      <c r="R145" s="90">
        <f>R146</f>
        <v>9162.6</v>
      </c>
      <c r="S145" s="90">
        <f>S146</f>
        <v>10987</v>
      </c>
      <c r="T145"/>
    </row>
    <row r="146" spans="1:20" ht="15.75">
      <c r="A146" s="14"/>
      <c r="B146" s="99" t="s">
        <v>165</v>
      </c>
      <c r="C146" s="92" t="s">
        <v>255</v>
      </c>
      <c r="D146" s="93"/>
      <c r="E146" s="93"/>
      <c r="F146" s="94"/>
      <c r="G146" s="57">
        <f>G147</f>
        <v>8415.3</v>
      </c>
      <c r="R146" s="58">
        <f>R147</f>
        <v>9162.6</v>
      </c>
      <c r="S146" s="58">
        <f>S147</f>
        <v>10987</v>
      </c>
      <c r="T146"/>
    </row>
    <row r="147" spans="1:20" ht="66" customHeight="1">
      <c r="A147" s="14"/>
      <c r="B147" s="80" t="s">
        <v>166</v>
      </c>
      <c r="C147" s="81" t="s">
        <v>256</v>
      </c>
      <c r="D147" s="82" t="s">
        <v>19</v>
      </c>
      <c r="E147" s="82" t="s">
        <v>5</v>
      </c>
      <c r="F147" s="83" t="s">
        <v>3</v>
      </c>
      <c r="G147" s="63">
        <v>8415.3</v>
      </c>
      <c r="R147" s="65">
        <v>9162.6</v>
      </c>
      <c r="S147" s="65">
        <v>10987</v>
      </c>
      <c r="T147"/>
    </row>
    <row r="148" spans="1:20" ht="49.5" customHeight="1">
      <c r="A148" s="14">
        <v>10</v>
      </c>
      <c r="B148" s="84" t="s">
        <v>300</v>
      </c>
      <c r="C148" s="85" t="s">
        <v>6</v>
      </c>
      <c r="D148" s="86"/>
      <c r="E148" s="86"/>
      <c r="F148" s="87"/>
      <c r="G148" s="48">
        <f>G151+G149+G153</f>
        <v>21</v>
      </c>
      <c r="H148" s="48">
        <f aca="true" t="shared" si="7" ref="H148:S148">H151+H149+H153</f>
        <v>0</v>
      </c>
      <c r="I148" s="48">
        <f t="shared" si="7"/>
        <v>0</v>
      </c>
      <c r="J148" s="48">
        <f t="shared" si="7"/>
        <v>0</v>
      </c>
      <c r="K148" s="48">
        <f t="shared" si="7"/>
        <v>0</v>
      </c>
      <c r="L148" s="48">
        <f t="shared" si="7"/>
        <v>0</v>
      </c>
      <c r="M148" s="48">
        <f t="shared" si="7"/>
        <v>0</v>
      </c>
      <c r="N148" s="48">
        <f t="shared" si="7"/>
        <v>0</v>
      </c>
      <c r="O148" s="48">
        <f t="shared" si="7"/>
        <v>0</v>
      </c>
      <c r="P148" s="48">
        <f t="shared" si="7"/>
        <v>0</v>
      </c>
      <c r="Q148" s="48">
        <f t="shared" si="7"/>
        <v>0</v>
      </c>
      <c r="R148" s="48">
        <f t="shared" si="7"/>
        <v>21</v>
      </c>
      <c r="S148" s="48">
        <f t="shared" si="7"/>
        <v>21</v>
      </c>
      <c r="T148"/>
    </row>
    <row r="149" spans="1:20" ht="52.5" customHeight="1">
      <c r="A149" s="14"/>
      <c r="B149" s="99" t="s">
        <v>270</v>
      </c>
      <c r="C149" s="92" t="s">
        <v>272</v>
      </c>
      <c r="D149" s="93"/>
      <c r="E149" s="93"/>
      <c r="F149" s="94"/>
      <c r="G149" s="57">
        <f>G150</f>
        <v>1</v>
      </c>
      <c r="H149" s="57">
        <f aca="true" t="shared" si="8" ref="H149:S149">H150</f>
        <v>0</v>
      </c>
      <c r="I149" s="57">
        <f t="shared" si="8"/>
        <v>0</v>
      </c>
      <c r="J149" s="57">
        <f t="shared" si="8"/>
        <v>0</v>
      </c>
      <c r="K149" s="57">
        <f t="shared" si="8"/>
        <v>0</v>
      </c>
      <c r="L149" s="57">
        <f t="shared" si="8"/>
        <v>0</v>
      </c>
      <c r="M149" s="57">
        <f t="shared" si="8"/>
        <v>0</v>
      </c>
      <c r="N149" s="57">
        <f t="shared" si="8"/>
        <v>0</v>
      </c>
      <c r="O149" s="57">
        <f t="shared" si="8"/>
        <v>0</v>
      </c>
      <c r="P149" s="57">
        <f t="shared" si="8"/>
        <v>0</v>
      </c>
      <c r="Q149" s="57">
        <f t="shared" si="8"/>
        <v>0</v>
      </c>
      <c r="R149" s="57">
        <f t="shared" si="8"/>
        <v>1</v>
      </c>
      <c r="S149" s="57">
        <f t="shared" si="8"/>
        <v>1</v>
      </c>
      <c r="T149"/>
    </row>
    <row r="150" spans="1:20" ht="52.5" customHeight="1">
      <c r="A150" s="14"/>
      <c r="B150" s="80" t="s">
        <v>271</v>
      </c>
      <c r="C150" s="81" t="s">
        <v>273</v>
      </c>
      <c r="D150" s="82" t="s">
        <v>19</v>
      </c>
      <c r="E150" s="82" t="s">
        <v>4</v>
      </c>
      <c r="F150" s="83" t="s">
        <v>15</v>
      </c>
      <c r="G150" s="63">
        <v>1</v>
      </c>
      <c r="R150" s="65">
        <v>1</v>
      </c>
      <c r="S150" s="65">
        <v>1</v>
      </c>
      <c r="T150"/>
    </row>
    <row r="151" spans="1:20" ht="52.5" customHeight="1">
      <c r="A151" s="14"/>
      <c r="B151" s="99" t="s">
        <v>276</v>
      </c>
      <c r="C151" s="92" t="s">
        <v>274</v>
      </c>
      <c r="D151" s="93"/>
      <c r="E151" s="93"/>
      <c r="F151" s="94"/>
      <c r="G151" s="57">
        <f>G152</f>
        <v>5</v>
      </c>
      <c r="H151" s="57">
        <f aca="true" t="shared" si="9" ref="H151:S151">H152</f>
        <v>0</v>
      </c>
      <c r="I151" s="57">
        <f t="shared" si="9"/>
        <v>0</v>
      </c>
      <c r="J151" s="57">
        <f t="shared" si="9"/>
        <v>0</v>
      </c>
      <c r="K151" s="57">
        <f t="shared" si="9"/>
        <v>0</v>
      </c>
      <c r="L151" s="57">
        <f t="shared" si="9"/>
        <v>0</v>
      </c>
      <c r="M151" s="57">
        <f t="shared" si="9"/>
        <v>0</v>
      </c>
      <c r="N151" s="57">
        <f t="shared" si="9"/>
        <v>0</v>
      </c>
      <c r="O151" s="57">
        <f t="shared" si="9"/>
        <v>0</v>
      </c>
      <c r="P151" s="57">
        <f t="shared" si="9"/>
        <v>0</v>
      </c>
      <c r="Q151" s="57">
        <f t="shared" si="9"/>
        <v>0</v>
      </c>
      <c r="R151" s="57">
        <f t="shared" si="9"/>
        <v>5</v>
      </c>
      <c r="S151" s="57">
        <f t="shared" si="9"/>
        <v>5</v>
      </c>
      <c r="T151"/>
    </row>
    <row r="152" spans="1:20" ht="52.5" customHeight="1">
      <c r="A152" s="14"/>
      <c r="B152" s="80" t="s">
        <v>271</v>
      </c>
      <c r="C152" s="81" t="s">
        <v>275</v>
      </c>
      <c r="D152" s="82" t="s">
        <v>19</v>
      </c>
      <c r="E152" s="82" t="s">
        <v>11</v>
      </c>
      <c r="F152" s="83" t="s">
        <v>8</v>
      </c>
      <c r="G152" s="63">
        <v>5</v>
      </c>
      <c r="R152" s="65">
        <v>5</v>
      </c>
      <c r="S152" s="65">
        <v>5</v>
      </c>
      <c r="T152"/>
    </row>
    <row r="153" spans="1:20" ht="38.25" customHeight="1">
      <c r="A153" s="13"/>
      <c r="B153" s="99" t="s">
        <v>277</v>
      </c>
      <c r="C153" s="92" t="s">
        <v>278</v>
      </c>
      <c r="D153" s="93"/>
      <c r="E153" s="93"/>
      <c r="F153" s="94"/>
      <c r="G153" s="57">
        <f>G154</f>
        <v>15</v>
      </c>
      <c r="H153" s="57">
        <f aca="true" t="shared" si="10" ref="H153:S153">H154</f>
        <v>0</v>
      </c>
      <c r="I153" s="57">
        <f t="shared" si="10"/>
        <v>0</v>
      </c>
      <c r="J153" s="57">
        <f t="shared" si="10"/>
        <v>0</v>
      </c>
      <c r="K153" s="57">
        <f t="shared" si="10"/>
        <v>0</v>
      </c>
      <c r="L153" s="57">
        <f t="shared" si="10"/>
        <v>0</v>
      </c>
      <c r="M153" s="57">
        <f t="shared" si="10"/>
        <v>0</v>
      </c>
      <c r="N153" s="57">
        <f t="shared" si="10"/>
        <v>0</v>
      </c>
      <c r="O153" s="57">
        <f t="shared" si="10"/>
        <v>0</v>
      </c>
      <c r="P153" s="57">
        <f t="shared" si="10"/>
        <v>0</v>
      </c>
      <c r="Q153" s="57">
        <f t="shared" si="10"/>
        <v>0</v>
      </c>
      <c r="R153" s="57">
        <f t="shared" si="10"/>
        <v>15</v>
      </c>
      <c r="S153" s="57">
        <f t="shared" si="10"/>
        <v>15</v>
      </c>
      <c r="T153"/>
    </row>
    <row r="154" spans="1:20" ht="52.5" customHeight="1">
      <c r="A154" s="14"/>
      <c r="B154" s="80" t="s">
        <v>271</v>
      </c>
      <c r="C154" s="81" t="s">
        <v>279</v>
      </c>
      <c r="D154" s="82" t="s">
        <v>19</v>
      </c>
      <c r="E154" s="82" t="s">
        <v>11</v>
      </c>
      <c r="F154" s="83" t="s">
        <v>8</v>
      </c>
      <c r="G154" s="63">
        <v>15</v>
      </c>
      <c r="R154" s="65">
        <v>15</v>
      </c>
      <c r="S154" s="65">
        <v>15</v>
      </c>
      <c r="T154"/>
    </row>
    <row r="155" spans="1:20" ht="52.5" customHeight="1">
      <c r="A155" s="14">
        <v>11</v>
      </c>
      <c r="B155" s="84" t="s">
        <v>301</v>
      </c>
      <c r="C155" s="85" t="s">
        <v>14</v>
      </c>
      <c r="D155" s="86"/>
      <c r="E155" s="86"/>
      <c r="F155" s="87"/>
      <c r="G155" s="48">
        <f>G156</f>
        <v>50</v>
      </c>
      <c r="H155" s="48">
        <f aca="true" t="shared" si="11" ref="H155:S155">H156</f>
        <v>0</v>
      </c>
      <c r="I155" s="48">
        <f t="shared" si="11"/>
        <v>0</v>
      </c>
      <c r="J155" s="48">
        <f t="shared" si="11"/>
        <v>0</v>
      </c>
      <c r="K155" s="48">
        <f t="shared" si="11"/>
        <v>0</v>
      </c>
      <c r="L155" s="48">
        <f t="shared" si="11"/>
        <v>0</v>
      </c>
      <c r="M155" s="48">
        <f t="shared" si="11"/>
        <v>0</v>
      </c>
      <c r="N155" s="48">
        <f t="shared" si="11"/>
        <v>0</v>
      </c>
      <c r="O155" s="48">
        <f t="shared" si="11"/>
        <v>0</v>
      </c>
      <c r="P155" s="48">
        <f t="shared" si="11"/>
        <v>0</v>
      </c>
      <c r="Q155" s="48">
        <f t="shared" si="11"/>
        <v>0</v>
      </c>
      <c r="R155" s="48">
        <f t="shared" si="11"/>
        <v>17</v>
      </c>
      <c r="S155" s="48">
        <f t="shared" si="11"/>
        <v>0</v>
      </c>
      <c r="T155"/>
    </row>
    <row r="156" spans="1:20" ht="42.75" customHeight="1">
      <c r="A156" s="14"/>
      <c r="B156" s="99" t="s">
        <v>280</v>
      </c>
      <c r="C156" s="92" t="s">
        <v>282</v>
      </c>
      <c r="D156" s="93"/>
      <c r="E156" s="93"/>
      <c r="F156" s="94"/>
      <c r="G156" s="57">
        <f>G157</f>
        <v>50</v>
      </c>
      <c r="H156" s="57">
        <f aca="true" t="shared" si="12" ref="H156:S156">H157</f>
        <v>0</v>
      </c>
      <c r="I156" s="57">
        <f t="shared" si="12"/>
        <v>0</v>
      </c>
      <c r="J156" s="57">
        <f t="shared" si="12"/>
        <v>0</v>
      </c>
      <c r="K156" s="57">
        <f t="shared" si="12"/>
        <v>0</v>
      </c>
      <c r="L156" s="57">
        <f t="shared" si="12"/>
        <v>0</v>
      </c>
      <c r="M156" s="57">
        <f t="shared" si="12"/>
        <v>0</v>
      </c>
      <c r="N156" s="57">
        <f t="shared" si="12"/>
        <v>0</v>
      </c>
      <c r="O156" s="57">
        <f t="shared" si="12"/>
        <v>0</v>
      </c>
      <c r="P156" s="57">
        <f t="shared" si="12"/>
        <v>0</v>
      </c>
      <c r="Q156" s="57">
        <f t="shared" si="12"/>
        <v>0</v>
      </c>
      <c r="R156" s="57">
        <f t="shared" si="12"/>
        <v>17</v>
      </c>
      <c r="S156" s="57">
        <f t="shared" si="12"/>
        <v>0</v>
      </c>
      <c r="T156"/>
    </row>
    <row r="157" spans="1:20" ht="66.75" customHeight="1">
      <c r="A157" s="14"/>
      <c r="B157" s="80" t="s">
        <v>281</v>
      </c>
      <c r="C157" s="81" t="s">
        <v>283</v>
      </c>
      <c r="D157" s="82" t="s">
        <v>19</v>
      </c>
      <c r="E157" s="82" t="s">
        <v>11</v>
      </c>
      <c r="F157" s="83" t="s">
        <v>8</v>
      </c>
      <c r="G157" s="63">
        <v>50</v>
      </c>
      <c r="R157" s="65">
        <v>17</v>
      </c>
      <c r="S157" s="65">
        <v>0</v>
      </c>
      <c r="T157"/>
    </row>
    <row r="158" spans="1:20" ht="47.25" customHeight="1">
      <c r="A158" s="14">
        <v>12</v>
      </c>
      <c r="B158" s="84" t="s">
        <v>308</v>
      </c>
      <c r="C158" s="85" t="s">
        <v>231</v>
      </c>
      <c r="D158" s="86"/>
      <c r="E158" s="86"/>
      <c r="F158" s="87"/>
      <c r="G158" s="48">
        <f>G159</f>
        <v>500</v>
      </c>
      <c r="H158" s="48">
        <f aca="true" t="shared" si="13" ref="H158:S159">H159</f>
        <v>0</v>
      </c>
      <c r="I158" s="48">
        <f t="shared" si="13"/>
        <v>0</v>
      </c>
      <c r="J158" s="48">
        <f t="shared" si="13"/>
        <v>0</v>
      </c>
      <c r="K158" s="48">
        <f t="shared" si="13"/>
        <v>0</v>
      </c>
      <c r="L158" s="48">
        <f t="shared" si="13"/>
        <v>0</v>
      </c>
      <c r="M158" s="48">
        <f t="shared" si="13"/>
        <v>0</v>
      </c>
      <c r="N158" s="48">
        <f t="shared" si="13"/>
        <v>0</v>
      </c>
      <c r="O158" s="48">
        <f t="shared" si="13"/>
        <v>0</v>
      </c>
      <c r="P158" s="48">
        <f t="shared" si="13"/>
        <v>0</v>
      </c>
      <c r="Q158" s="48">
        <f t="shared" si="13"/>
        <v>0</v>
      </c>
      <c r="R158" s="48">
        <f t="shared" si="13"/>
        <v>600</v>
      </c>
      <c r="S158" s="48">
        <f t="shared" si="13"/>
        <v>700</v>
      </c>
      <c r="T158"/>
    </row>
    <row r="159" spans="1:20" ht="34.5" customHeight="1">
      <c r="A159" s="14"/>
      <c r="B159" s="80" t="s">
        <v>309</v>
      </c>
      <c r="C159" s="81" t="s">
        <v>310</v>
      </c>
      <c r="D159" s="82"/>
      <c r="E159" s="82"/>
      <c r="F159" s="83"/>
      <c r="G159" s="63">
        <f>G160</f>
        <v>500</v>
      </c>
      <c r="H159" s="63">
        <f t="shared" si="13"/>
        <v>0</v>
      </c>
      <c r="I159" s="63">
        <f t="shared" si="13"/>
        <v>0</v>
      </c>
      <c r="J159" s="63">
        <f t="shared" si="13"/>
        <v>0</v>
      </c>
      <c r="K159" s="63">
        <f t="shared" si="13"/>
        <v>0</v>
      </c>
      <c r="L159" s="63">
        <f t="shared" si="13"/>
        <v>0</v>
      </c>
      <c r="M159" s="63">
        <f t="shared" si="13"/>
        <v>0</v>
      </c>
      <c r="N159" s="63">
        <f t="shared" si="13"/>
        <v>0</v>
      </c>
      <c r="O159" s="63">
        <f t="shared" si="13"/>
        <v>0</v>
      </c>
      <c r="P159" s="63">
        <f t="shared" si="13"/>
        <v>0</v>
      </c>
      <c r="Q159" s="63">
        <f t="shared" si="13"/>
        <v>0</v>
      </c>
      <c r="R159" s="63">
        <f t="shared" si="13"/>
        <v>600</v>
      </c>
      <c r="S159" s="63">
        <f t="shared" si="13"/>
        <v>700</v>
      </c>
      <c r="T159"/>
    </row>
    <row r="160" spans="1:20" ht="70.5" customHeight="1">
      <c r="A160" s="14"/>
      <c r="B160" s="80" t="s">
        <v>311</v>
      </c>
      <c r="C160" s="81" t="s">
        <v>312</v>
      </c>
      <c r="D160" s="82" t="s">
        <v>19</v>
      </c>
      <c r="E160" s="82" t="s">
        <v>10</v>
      </c>
      <c r="F160" s="83" t="s">
        <v>8</v>
      </c>
      <c r="G160" s="63">
        <v>500</v>
      </c>
      <c r="R160" s="65">
        <v>600</v>
      </c>
      <c r="S160" s="65">
        <v>700</v>
      </c>
      <c r="T160"/>
    </row>
    <row r="161" spans="1:20" ht="15.75">
      <c r="A161" s="10"/>
      <c r="B161" s="113" t="s">
        <v>156</v>
      </c>
      <c r="C161" s="114"/>
      <c r="D161" s="115"/>
      <c r="E161" s="115"/>
      <c r="F161" s="116"/>
      <c r="G161" s="117">
        <f>SUM(G162:G195)</f>
        <v>33596.299999999996</v>
      </c>
      <c r="H161" s="118" t="e">
        <f>H162+H163+H164+H165+H166+H167+H168+H169+H170+H171+H172+H173+H174+H175+#REF!+H176+H177+H178+H179+H180+#REF!+H184+H186+H187+H188+H189+H190+#REF!+H191+H192+H193+H194+H195</f>
        <v>#REF!</v>
      </c>
      <c r="I161" s="119" t="e">
        <f>I162+I163+I164+I165+I166+I167+I168+I169+I170+I171+I172+I173+I174+I175+#REF!+I176+I177+I178+I179+I180+#REF!+I184+I186+I187+I188+I189+I190+#REF!+I191+I192+I193+I194+I195</f>
        <v>#REF!</v>
      </c>
      <c r="J161" s="119" t="e">
        <f>J162+J163+J164+J165+J166+J167+J168+J169+J170+J171+J172+J173+J174+J175+#REF!+J176+J177+J178+J179+J180+#REF!+J184+J186+J187+J188+J189+J190+#REF!+J191+J192+J193+J194+J195</f>
        <v>#REF!</v>
      </c>
      <c r="K161" s="119" t="e">
        <f>K162+K163+K164+K165+K166+K167+K168+K169+K170+K171+K172+K173+K174+K175+#REF!+K176+K177+K178+K179+K180+#REF!+K184+K186+K187+K188+K189+K190+#REF!+K191+K192+K193+K194+K195</f>
        <v>#REF!</v>
      </c>
      <c r="L161" s="119" t="e">
        <f>L162+L163+L164+L165+L166+L167+L168+L169+L170+L171+L172+L173+L174+L175+#REF!+L176+L177+L178+L179+L180+#REF!+L184+L186+L187+L188+L189+L190+#REF!+L191+L192+L193+L194+L195</f>
        <v>#REF!</v>
      </c>
      <c r="M161" s="119" t="e">
        <f>M162+M163+M164+M165+M166+M167+M168+M169+M170+M171+M172+M173+M174+M175+#REF!+M176+M177+M178+M179+M180+#REF!+M184+M186+M187+M188+M189+M190+#REF!+M191+M192+M193+M194+M195</f>
        <v>#REF!</v>
      </c>
      <c r="N161" s="119" t="e">
        <f>N162+N163+N164+N165+N166+N167+N168+N169+N170+N171+N172+N173+N174+N175+#REF!+N176+N177+N178+N179+N180+#REF!+N184+N186+N187+N188+N189+N190+#REF!+N191+N192+N193+N194+N195</f>
        <v>#REF!</v>
      </c>
      <c r="O161" s="119" t="e">
        <f>O162+O163+O164+O165+O166+O167+O168+O169+O170+O171+O172+O173+O174+O175+#REF!+O176+O177+O178+O179+O180+#REF!+O184+O186+O187+O188+O189+O190+#REF!+O191+O192+O193+O194+O195</f>
        <v>#REF!</v>
      </c>
      <c r="P161" s="119" t="e">
        <f>P162+P163+P164+P165+P166+P167+P168+P169+P170+P171+P172+P173+P174+P175+#REF!+P176+P177+P178+P179+P180+#REF!+P184+P186+P187+P188+P189+P190+#REF!+P191+P192+P193+P194+P195</f>
        <v>#REF!</v>
      </c>
      <c r="Q161" s="120" t="e">
        <f>Q162+Q163+Q164+Q165+Q166+Q167+Q168+Q169+Q170+Q171+Q172+Q173+Q174+Q175+#REF!+Q176+Q177+Q178+Q179+Q180+#REF!+Q184+Q186+Q187+Q188+Q189+Q190+#REF!+Q191+Q192+Q193+Q194+Q195</f>
        <v>#REF!</v>
      </c>
      <c r="R161" s="121">
        <f>SUM(R162:R195)</f>
        <v>32644.799999999996</v>
      </c>
      <c r="S161" s="121">
        <f>SUM(S162:S195)</f>
        <v>32644.799999999996</v>
      </c>
      <c r="T161"/>
    </row>
    <row r="162" spans="1:20" ht="110.25">
      <c r="A162" s="10"/>
      <c r="B162" s="80" t="s">
        <v>27</v>
      </c>
      <c r="C162" s="81" t="s">
        <v>22</v>
      </c>
      <c r="D162" s="82" t="s">
        <v>20</v>
      </c>
      <c r="E162" s="82" t="s">
        <v>4</v>
      </c>
      <c r="F162" s="83" t="s">
        <v>5</v>
      </c>
      <c r="G162" s="63">
        <v>771.3</v>
      </c>
      <c r="R162" s="65">
        <v>771.3</v>
      </c>
      <c r="S162" s="65">
        <v>771.3</v>
      </c>
      <c r="T162"/>
    </row>
    <row r="163" spans="1:20" ht="110.25">
      <c r="A163" s="10"/>
      <c r="B163" s="80" t="s">
        <v>29</v>
      </c>
      <c r="C163" s="81" t="s">
        <v>23</v>
      </c>
      <c r="D163" s="82" t="s">
        <v>20</v>
      </c>
      <c r="E163" s="82" t="s">
        <v>4</v>
      </c>
      <c r="F163" s="83" t="s">
        <v>5</v>
      </c>
      <c r="G163" s="63">
        <v>6121.8</v>
      </c>
      <c r="R163" s="65">
        <v>6121.8</v>
      </c>
      <c r="S163" s="65">
        <v>6121.8</v>
      </c>
      <c r="T163"/>
    </row>
    <row r="164" spans="1:20" ht="63">
      <c r="A164" s="10"/>
      <c r="B164" s="80" t="s">
        <v>30</v>
      </c>
      <c r="C164" s="81" t="s">
        <v>23</v>
      </c>
      <c r="D164" s="82" t="s">
        <v>19</v>
      </c>
      <c r="E164" s="82" t="s">
        <v>4</v>
      </c>
      <c r="F164" s="83" t="s">
        <v>5</v>
      </c>
      <c r="G164" s="63">
        <v>3956.6</v>
      </c>
      <c r="R164" s="65">
        <v>3956.6</v>
      </c>
      <c r="S164" s="65">
        <v>3956.6</v>
      </c>
      <c r="T164"/>
    </row>
    <row r="165" spans="1:20" ht="47.25">
      <c r="A165" s="10"/>
      <c r="B165" s="80" t="s">
        <v>118</v>
      </c>
      <c r="C165" s="81" t="s">
        <v>23</v>
      </c>
      <c r="D165" s="82" t="s">
        <v>16</v>
      </c>
      <c r="E165" s="82" t="s">
        <v>4</v>
      </c>
      <c r="F165" s="83" t="s">
        <v>5</v>
      </c>
      <c r="G165" s="63">
        <v>149.4</v>
      </c>
      <c r="R165" s="65">
        <v>149.4</v>
      </c>
      <c r="S165" s="65">
        <v>149.4</v>
      </c>
      <c r="T165"/>
    </row>
    <row r="166" spans="1:20" ht="47.25">
      <c r="A166" s="10"/>
      <c r="B166" s="80" t="s">
        <v>28</v>
      </c>
      <c r="C166" s="81" t="s">
        <v>26</v>
      </c>
      <c r="D166" s="82" t="s">
        <v>16</v>
      </c>
      <c r="E166" s="82" t="s">
        <v>4</v>
      </c>
      <c r="F166" s="83" t="s">
        <v>14</v>
      </c>
      <c r="G166" s="63">
        <v>100</v>
      </c>
      <c r="R166" s="65">
        <v>100</v>
      </c>
      <c r="S166" s="65">
        <v>100</v>
      </c>
      <c r="T166"/>
    </row>
    <row r="167" spans="1:20" ht="110.25">
      <c r="A167" s="10"/>
      <c r="B167" s="80" t="s">
        <v>29</v>
      </c>
      <c r="C167" s="81" t="s">
        <v>23</v>
      </c>
      <c r="D167" s="82" t="s">
        <v>20</v>
      </c>
      <c r="E167" s="82" t="s">
        <v>4</v>
      </c>
      <c r="F167" s="83" t="s">
        <v>15</v>
      </c>
      <c r="G167" s="63">
        <v>2578.5</v>
      </c>
      <c r="R167" s="65">
        <v>2578.5</v>
      </c>
      <c r="S167" s="65">
        <v>2578.5</v>
      </c>
      <c r="T167"/>
    </row>
    <row r="168" spans="1:20" ht="63">
      <c r="A168" s="10"/>
      <c r="B168" s="80" t="s">
        <v>30</v>
      </c>
      <c r="C168" s="81" t="s">
        <v>23</v>
      </c>
      <c r="D168" s="82" t="s">
        <v>19</v>
      </c>
      <c r="E168" s="82" t="s">
        <v>4</v>
      </c>
      <c r="F168" s="83" t="s">
        <v>15</v>
      </c>
      <c r="G168" s="63">
        <v>347.6</v>
      </c>
      <c r="R168" s="65">
        <v>347.6</v>
      </c>
      <c r="S168" s="65">
        <v>347.6</v>
      </c>
      <c r="T168"/>
    </row>
    <row r="169" spans="1:20" ht="110.25">
      <c r="A169" s="10"/>
      <c r="B169" s="80" t="s">
        <v>83</v>
      </c>
      <c r="C169" s="81" t="s">
        <v>24</v>
      </c>
      <c r="D169" s="82" t="s">
        <v>17</v>
      </c>
      <c r="E169" s="82" t="s">
        <v>4</v>
      </c>
      <c r="F169" s="83" t="s">
        <v>15</v>
      </c>
      <c r="G169" s="63">
        <v>4048.8</v>
      </c>
      <c r="R169" s="63">
        <v>4048.8</v>
      </c>
      <c r="S169" s="63">
        <v>4048.8</v>
      </c>
      <c r="T169"/>
    </row>
    <row r="170" spans="1:20" ht="173.25">
      <c r="A170" s="10"/>
      <c r="B170" s="80" t="s">
        <v>191</v>
      </c>
      <c r="C170" s="81" t="s">
        <v>192</v>
      </c>
      <c r="D170" s="82" t="s">
        <v>20</v>
      </c>
      <c r="E170" s="82" t="s">
        <v>4</v>
      </c>
      <c r="F170" s="83" t="s">
        <v>15</v>
      </c>
      <c r="G170" s="63">
        <v>239</v>
      </c>
      <c r="R170" s="65">
        <v>239</v>
      </c>
      <c r="S170" s="65">
        <v>239</v>
      </c>
      <c r="T170"/>
    </row>
    <row r="171" spans="1:20" ht="143.25" customHeight="1">
      <c r="A171" s="10"/>
      <c r="B171" s="80" t="s">
        <v>193</v>
      </c>
      <c r="C171" s="81" t="s">
        <v>192</v>
      </c>
      <c r="D171" s="82" t="s">
        <v>19</v>
      </c>
      <c r="E171" s="82" t="s">
        <v>4</v>
      </c>
      <c r="F171" s="83" t="s">
        <v>15</v>
      </c>
      <c r="G171" s="63">
        <v>47.3</v>
      </c>
      <c r="R171" s="65">
        <v>47.3</v>
      </c>
      <c r="S171" s="65">
        <v>47.3</v>
      </c>
      <c r="T171"/>
    </row>
    <row r="172" spans="1:20" ht="157.5">
      <c r="A172" s="10"/>
      <c r="B172" s="80" t="s">
        <v>194</v>
      </c>
      <c r="C172" s="81" t="s">
        <v>196</v>
      </c>
      <c r="D172" s="82" t="s">
        <v>20</v>
      </c>
      <c r="E172" s="82" t="s">
        <v>4</v>
      </c>
      <c r="F172" s="83" t="s">
        <v>15</v>
      </c>
      <c r="G172" s="63">
        <v>311.3</v>
      </c>
      <c r="R172" s="63">
        <v>311.3</v>
      </c>
      <c r="S172" s="63">
        <v>311.3</v>
      </c>
      <c r="T172"/>
    </row>
    <row r="173" spans="1:20" ht="110.25">
      <c r="A173" s="10"/>
      <c r="B173" s="80" t="s">
        <v>195</v>
      </c>
      <c r="C173" s="81" t="s">
        <v>196</v>
      </c>
      <c r="D173" s="82" t="s">
        <v>19</v>
      </c>
      <c r="E173" s="82" t="s">
        <v>4</v>
      </c>
      <c r="F173" s="83" t="s">
        <v>15</v>
      </c>
      <c r="G173" s="63">
        <v>26.4</v>
      </c>
      <c r="R173" s="65">
        <v>26.4</v>
      </c>
      <c r="S173" s="65">
        <v>26.4</v>
      </c>
      <c r="T173"/>
    </row>
    <row r="174" spans="1:20" ht="173.25">
      <c r="A174" s="10"/>
      <c r="B174" s="80" t="s">
        <v>197</v>
      </c>
      <c r="C174" s="81" t="s">
        <v>199</v>
      </c>
      <c r="D174" s="82" t="s">
        <v>20</v>
      </c>
      <c r="E174" s="82" t="s">
        <v>4</v>
      </c>
      <c r="F174" s="83" t="s">
        <v>15</v>
      </c>
      <c r="G174" s="63">
        <v>699.5</v>
      </c>
      <c r="R174" s="65">
        <v>699.5</v>
      </c>
      <c r="S174" s="65">
        <v>699.5</v>
      </c>
      <c r="T174"/>
    </row>
    <row r="175" spans="1:20" ht="141.75">
      <c r="A175" s="10"/>
      <c r="B175" s="80" t="s">
        <v>198</v>
      </c>
      <c r="C175" s="81" t="s">
        <v>199</v>
      </c>
      <c r="D175" s="82" t="s">
        <v>19</v>
      </c>
      <c r="E175" s="82" t="s">
        <v>4</v>
      </c>
      <c r="F175" s="83" t="s">
        <v>15</v>
      </c>
      <c r="G175" s="63">
        <v>144.6</v>
      </c>
      <c r="R175" s="63">
        <v>144.6</v>
      </c>
      <c r="S175" s="63">
        <v>144.6</v>
      </c>
      <c r="T175"/>
    </row>
    <row r="176" spans="1:20" ht="110.25">
      <c r="A176" s="10"/>
      <c r="B176" s="80" t="s">
        <v>29</v>
      </c>
      <c r="C176" s="81" t="s">
        <v>23</v>
      </c>
      <c r="D176" s="82" t="s">
        <v>20</v>
      </c>
      <c r="E176" s="82" t="s">
        <v>7</v>
      </c>
      <c r="F176" s="83" t="s">
        <v>3</v>
      </c>
      <c r="G176" s="63">
        <v>1735.5</v>
      </c>
      <c r="R176" s="65">
        <v>1735.5</v>
      </c>
      <c r="S176" s="65">
        <v>1735.5</v>
      </c>
      <c r="T176"/>
    </row>
    <row r="177" spans="1:20" ht="63">
      <c r="A177" s="10"/>
      <c r="B177" s="80" t="s">
        <v>30</v>
      </c>
      <c r="C177" s="81" t="s">
        <v>23</v>
      </c>
      <c r="D177" s="82" t="s">
        <v>19</v>
      </c>
      <c r="E177" s="82" t="s">
        <v>7</v>
      </c>
      <c r="F177" s="83" t="s">
        <v>3</v>
      </c>
      <c r="G177" s="63">
        <v>30</v>
      </c>
      <c r="R177" s="65">
        <v>30</v>
      </c>
      <c r="S177" s="65">
        <v>30</v>
      </c>
      <c r="T177"/>
    </row>
    <row r="178" spans="1:20" ht="110.25">
      <c r="A178" s="10"/>
      <c r="B178" s="80" t="s">
        <v>29</v>
      </c>
      <c r="C178" s="81" t="s">
        <v>23</v>
      </c>
      <c r="D178" s="82" t="s">
        <v>20</v>
      </c>
      <c r="E178" s="82" t="s">
        <v>5</v>
      </c>
      <c r="F178" s="83" t="s">
        <v>12</v>
      </c>
      <c r="G178" s="63">
        <v>1314.1</v>
      </c>
      <c r="R178" s="65">
        <v>1314.1</v>
      </c>
      <c r="S178" s="65">
        <v>1314.1</v>
      </c>
      <c r="T178"/>
    </row>
    <row r="179" spans="1:20" ht="63">
      <c r="A179" s="10"/>
      <c r="B179" s="80" t="s">
        <v>30</v>
      </c>
      <c r="C179" s="81" t="s">
        <v>23</v>
      </c>
      <c r="D179" s="82" t="s">
        <v>19</v>
      </c>
      <c r="E179" s="82" t="s">
        <v>5</v>
      </c>
      <c r="F179" s="83" t="s">
        <v>12</v>
      </c>
      <c r="G179" s="63">
        <v>18</v>
      </c>
      <c r="R179" s="65">
        <v>18</v>
      </c>
      <c r="S179" s="65">
        <v>18</v>
      </c>
      <c r="T179"/>
    </row>
    <row r="180" spans="1:20" ht="63">
      <c r="A180" s="10"/>
      <c r="B180" s="80" t="s">
        <v>32</v>
      </c>
      <c r="C180" s="81" t="s">
        <v>31</v>
      </c>
      <c r="D180" s="82" t="s">
        <v>16</v>
      </c>
      <c r="E180" s="82" t="s">
        <v>5</v>
      </c>
      <c r="F180" s="83" t="s">
        <v>10</v>
      </c>
      <c r="G180" s="63">
        <v>3383.7</v>
      </c>
      <c r="R180" s="65">
        <v>3383.7</v>
      </c>
      <c r="S180" s="65">
        <v>3383.7</v>
      </c>
      <c r="T180"/>
    </row>
    <row r="181" spans="1:20" ht="78.75">
      <c r="A181" s="10"/>
      <c r="B181" s="122" t="s">
        <v>284</v>
      </c>
      <c r="C181" s="81" t="s">
        <v>285</v>
      </c>
      <c r="D181" s="82" t="s">
        <v>19</v>
      </c>
      <c r="E181" s="82" t="s">
        <v>4</v>
      </c>
      <c r="F181" s="83" t="s">
        <v>11</v>
      </c>
      <c r="G181" s="123">
        <v>951.5</v>
      </c>
      <c r="R181" s="65">
        <v>0</v>
      </c>
      <c r="S181" s="65">
        <v>0</v>
      </c>
      <c r="T181"/>
    </row>
    <row r="182" spans="1:20" ht="63">
      <c r="A182" s="10"/>
      <c r="B182" s="124" t="s">
        <v>230</v>
      </c>
      <c r="C182" s="81" t="s">
        <v>232</v>
      </c>
      <c r="D182" s="82" t="s">
        <v>19</v>
      </c>
      <c r="E182" s="82" t="s">
        <v>5</v>
      </c>
      <c r="F182" s="125" t="s">
        <v>231</v>
      </c>
      <c r="G182" s="126">
        <v>400</v>
      </c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8">
        <v>400</v>
      </c>
      <c r="S182" s="128">
        <v>400</v>
      </c>
      <c r="T182"/>
    </row>
    <row r="183" spans="1:20" ht="47.25">
      <c r="A183" s="10"/>
      <c r="B183" s="80" t="s">
        <v>200</v>
      </c>
      <c r="C183" s="81" t="s">
        <v>35</v>
      </c>
      <c r="D183" s="82" t="s">
        <v>19</v>
      </c>
      <c r="E183" s="82" t="s">
        <v>12</v>
      </c>
      <c r="F183" s="83" t="s">
        <v>4</v>
      </c>
      <c r="G183" s="63">
        <v>16</v>
      </c>
      <c r="R183" s="65">
        <v>16</v>
      </c>
      <c r="S183" s="65">
        <v>16</v>
      </c>
      <c r="T183"/>
    </row>
    <row r="184" spans="1:20" ht="31.5">
      <c r="A184" s="10"/>
      <c r="B184" s="80" t="s">
        <v>33</v>
      </c>
      <c r="C184" s="81" t="s">
        <v>35</v>
      </c>
      <c r="D184" s="82" t="s">
        <v>16</v>
      </c>
      <c r="E184" s="82" t="s">
        <v>12</v>
      </c>
      <c r="F184" s="83" t="s">
        <v>4</v>
      </c>
      <c r="G184" s="63">
        <v>110</v>
      </c>
      <c r="R184" s="65">
        <v>110</v>
      </c>
      <c r="S184" s="65">
        <v>110</v>
      </c>
      <c r="T184"/>
    </row>
    <row r="185" spans="1:20" ht="45">
      <c r="A185" s="10"/>
      <c r="B185" s="95" t="s">
        <v>201</v>
      </c>
      <c r="C185" s="81" t="s">
        <v>36</v>
      </c>
      <c r="D185" s="82" t="s">
        <v>19</v>
      </c>
      <c r="E185" s="82" t="s">
        <v>12</v>
      </c>
      <c r="F185" s="83" t="s">
        <v>8</v>
      </c>
      <c r="G185" s="63">
        <v>68.8</v>
      </c>
      <c r="R185" s="65">
        <v>68.8</v>
      </c>
      <c r="S185" s="65">
        <v>68.8</v>
      </c>
      <c r="T185"/>
    </row>
    <row r="186" spans="1:20" ht="31.5">
      <c r="A186" s="10"/>
      <c r="B186" s="80" t="s">
        <v>34</v>
      </c>
      <c r="C186" s="81" t="s">
        <v>36</v>
      </c>
      <c r="D186" s="82" t="s">
        <v>16</v>
      </c>
      <c r="E186" s="82" t="s">
        <v>12</v>
      </c>
      <c r="F186" s="83" t="s">
        <v>8</v>
      </c>
      <c r="G186" s="63">
        <v>1.8</v>
      </c>
      <c r="R186" s="65">
        <v>1.8</v>
      </c>
      <c r="S186" s="65">
        <v>1.8</v>
      </c>
      <c r="T186"/>
    </row>
    <row r="187" spans="1:20" ht="91.5" customHeight="1">
      <c r="A187" s="10"/>
      <c r="B187" s="80" t="s">
        <v>29</v>
      </c>
      <c r="C187" s="81" t="s">
        <v>92</v>
      </c>
      <c r="D187" s="82" t="s">
        <v>20</v>
      </c>
      <c r="E187" s="82" t="s">
        <v>4</v>
      </c>
      <c r="F187" s="83" t="s">
        <v>7</v>
      </c>
      <c r="G187" s="63">
        <v>728.1</v>
      </c>
      <c r="R187" s="65">
        <v>728.1</v>
      </c>
      <c r="S187" s="65">
        <v>728.1</v>
      </c>
      <c r="T187"/>
    </row>
    <row r="188" spans="1:20" ht="100.5" customHeight="1">
      <c r="A188" s="10"/>
      <c r="B188" s="80" t="s">
        <v>29</v>
      </c>
      <c r="C188" s="81" t="s">
        <v>91</v>
      </c>
      <c r="D188" s="82" t="s">
        <v>20</v>
      </c>
      <c r="E188" s="82" t="s">
        <v>4</v>
      </c>
      <c r="F188" s="83" t="s">
        <v>7</v>
      </c>
      <c r="G188" s="63">
        <v>665.5</v>
      </c>
      <c r="R188" s="65">
        <v>665.5</v>
      </c>
      <c r="S188" s="65">
        <v>665.5</v>
      </c>
      <c r="T188"/>
    </row>
    <row r="189" spans="1:20" ht="110.25">
      <c r="A189" s="10"/>
      <c r="B189" s="80" t="s">
        <v>29</v>
      </c>
      <c r="C189" s="81" t="s">
        <v>93</v>
      </c>
      <c r="D189" s="82" t="s">
        <v>20</v>
      </c>
      <c r="E189" s="82" t="s">
        <v>4</v>
      </c>
      <c r="F189" s="83" t="s">
        <v>7</v>
      </c>
      <c r="G189" s="63">
        <v>590.3</v>
      </c>
      <c r="R189" s="65">
        <v>590.3</v>
      </c>
      <c r="S189" s="65">
        <v>590.3</v>
      </c>
      <c r="T189"/>
    </row>
    <row r="190" spans="1:20" ht="63">
      <c r="A190" s="10"/>
      <c r="B190" s="80" t="s">
        <v>144</v>
      </c>
      <c r="C190" s="81" t="s">
        <v>93</v>
      </c>
      <c r="D190" s="82" t="s">
        <v>19</v>
      </c>
      <c r="E190" s="82" t="s">
        <v>4</v>
      </c>
      <c r="F190" s="83" t="s">
        <v>7</v>
      </c>
      <c r="G190" s="63">
        <v>384.5</v>
      </c>
      <c r="R190" s="65">
        <v>384.5</v>
      </c>
      <c r="S190" s="65">
        <v>384.5</v>
      </c>
      <c r="T190"/>
    </row>
    <row r="191" spans="1:20" ht="110.25">
      <c r="A191" s="10"/>
      <c r="B191" s="80" t="s">
        <v>29</v>
      </c>
      <c r="C191" s="81" t="s">
        <v>94</v>
      </c>
      <c r="D191" s="82" t="s">
        <v>20</v>
      </c>
      <c r="E191" s="82" t="s">
        <v>4</v>
      </c>
      <c r="F191" s="83" t="s">
        <v>9</v>
      </c>
      <c r="G191" s="63">
        <v>620</v>
      </c>
      <c r="R191" s="65">
        <v>620</v>
      </c>
      <c r="S191" s="65">
        <v>620</v>
      </c>
      <c r="T191"/>
    </row>
    <row r="192" spans="1:20" ht="110.25">
      <c r="A192" s="10"/>
      <c r="B192" s="80" t="s">
        <v>29</v>
      </c>
      <c r="C192" s="81" t="s">
        <v>95</v>
      </c>
      <c r="D192" s="82" t="s">
        <v>20</v>
      </c>
      <c r="E192" s="82" t="s">
        <v>4</v>
      </c>
      <c r="F192" s="83" t="s">
        <v>9</v>
      </c>
      <c r="G192" s="63">
        <v>804.4</v>
      </c>
      <c r="R192" s="65">
        <v>804.4</v>
      </c>
      <c r="S192" s="65">
        <v>804.4</v>
      </c>
      <c r="T192"/>
    </row>
    <row r="193" spans="1:20" ht="63">
      <c r="A193" s="10"/>
      <c r="B193" s="80" t="s">
        <v>30</v>
      </c>
      <c r="C193" s="81" t="s">
        <v>95</v>
      </c>
      <c r="D193" s="82" t="s">
        <v>19</v>
      </c>
      <c r="E193" s="82" t="s">
        <v>4</v>
      </c>
      <c r="F193" s="83" t="s">
        <v>9</v>
      </c>
      <c r="G193" s="63">
        <v>134.6</v>
      </c>
      <c r="R193" s="65">
        <v>134.6</v>
      </c>
      <c r="S193" s="65">
        <v>134.6</v>
      </c>
      <c r="T193"/>
    </row>
    <row r="194" spans="1:20" ht="47.25">
      <c r="A194" s="10"/>
      <c r="B194" s="59" t="s">
        <v>119</v>
      </c>
      <c r="C194" s="81" t="s">
        <v>96</v>
      </c>
      <c r="D194" s="82" t="s">
        <v>16</v>
      </c>
      <c r="E194" s="82" t="s">
        <v>4</v>
      </c>
      <c r="F194" s="83" t="s">
        <v>9</v>
      </c>
      <c r="G194" s="63">
        <v>1</v>
      </c>
      <c r="R194" s="65">
        <v>1</v>
      </c>
      <c r="S194" s="65">
        <v>1</v>
      </c>
      <c r="T194"/>
    </row>
    <row r="195" spans="1:20" ht="48" customHeight="1" thickBot="1">
      <c r="A195" s="12"/>
      <c r="B195" s="129" t="s">
        <v>120</v>
      </c>
      <c r="C195" s="130" t="s">
        <v>97</v>
      </c>
      <c r="D195" s="131" t="s">
        <v>21</v>
      </c>
      <c r="E195" s="131" t="s">
        <v>6</v>
      </c>
      <c r="F195" s="132" t="s">
        <v>4</v>
      </c>
      <c r="G195" s="133">
        <v>2096.4</v>
      </c>
      <c r="R195" s="134">
        <v>2096.4</v>
      </c>
      <c r="S195" s="134">
        <v>2096.4</v>
      </c>
      <c r="T195"/>
    </row>
    <row r="196" spans="18:20" ht="15.75">
      <c r="R196" s="64"/>
      <c r="S196" s="64"/>
      <c r="T196"/>
    </row>
    <row r="197" spans="18:20" ht="15.75">
      <c r="R197" s="64"/>
      <c r="S197" s="64"/>
      <c r="T197"/>
    </row>
    <row r="198" spans="18:20" ht="15.75">
      <c r="R198" s="64"/>
      <c r="S198" s="64"/>
      <c r="T198"/>
    </row>
    <row r="199" spans="18:20" ht="15.75">
      <c r="R199" s="64"/>
      <c r="S199" s="64"/>
      <c r="T199"/>
    </row>
  </sheetData>
  <sheetProtection/>
  <autoFilter ref="B12:G195"/>
  <mergeCells count="9">
    <mergeCell ref="K12:M12"/>
    <mergeCell ref="A8:S8"/>
    <mergeCell ref="A9:S9"/>
    <mergeCell ref="F1:S1"/>
    <mergeCell ref="A7:S7"/>
    <mergeCell ref="F3:S3"/>
    <mergeCell ref="F2:S2"/>
    <mergeCell ref="B10:S10"/>
    <mergeCell ref="B11:S11"/>
  </mergeCells>
  <printOptions/>
  <pageMargins left="0.7874015748031497" right="0.1968503937007874" top="0.3937007874015748" bottom="0.1968503937007874" header="0" footer="0"/>
  <pageSetup fitToHeight="29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2019-01-14T06:43:14Z</cp:lastPrinted>
  <dcterms:created xsi:type="dcterms:W3CDTF">2006-01-02T09:39:36Z</dcterms:created>
  <dcterms:modified xsi:type="dcterms:W3CDTF">2019-01-22T07:23:01Z</dcterms:modified>
  <cp:category/>
  <cp:version/>
  <cp:contentType/>
  <cp:contentStatus/>
</cp:coreProperties>
</file>