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55" windowWidth="16485" windowHeight="7950" activeTab="0"/>
  </bookViews>
  <sheets>
    <sheet name="в бюджет" sheetId="1" r:id="rId1"/>
  </sheets>
  <definedNames>
    <definedName name="_xlnm.Print_Area" localSheetId="0">'в бюджет'!$A$1:$S$173</definedName>
  </definedNames>
  <calcPr fullCalcOnLoad="1"/>
</workbook>
</file>

<file path=xl/sharedStrings.xml><?xml version="1.0" encoding="utf-8"?>
<sst xmlns="http://schemas.openxmlformats.org/spreadsheetml/2006/main" count="683" uniqueCount="284">
  <si>
    <t>500</t>
  </si>
  <si>
    <t>КЦСР</t>
  </si>
  <si>
    <t>КВР</t>
  </si>
  <si>
    <t>09</t>
  </si>
  <si>
    <t>01</t>
  </si>
  <si>
    <t>04</t>
  </si>
  <si>
    <t>10</t>
  </si>
  <si>
    <t>03</t>
  </si>
  <si>
    <t>02</t>
  </si>
  <si>
    <t>06</t>
  </si>
  <si>
    <t>08</t>
  </si>
  <si>
    <t>07</t>
  </si>
  <si>
    <t>05</t>
  </si>
  <si>
    <t>14</t>
  </si>
  <si>
    <t>11</t>
  </si>
  <si>
    <t>13</t>
  </si>
  <si>
    <t>800</t>
  </si>
  <si>
    <t>600</t>
  </si>
  <si>
    <t>Ира- 11577,4</t>
  </si>
  <si>
    <t>тыс. рублей</t>
  </si>
  <si>
    <t>200</t>
  </si>
  <si>
    <t>100</t>
  </si>
  <si>
    <t>300</t>
  </si>
  <si>
    <t xml:space="preserve">72 1 00 10190 </t>
  </si>
  <si>
    <t xml:space="preserve">72 2 00 10190 </t>
  </si>
  <si>
    <t>77 7 00 20590</t>
  </si>
  <si>
    <t xml:space="preserve"> Финансовое обеспечение выполнения функций муниципальных органов, оказания услуг и выполнения работ  (Иные бюджетные ассигнования) </t>
  </si>
  <si>
    <t>99 9 00 20050</t>
  </si>
  <si>
    <t xml:space="preserve">Финансовое обеспечение выполнения функций органов местного самоуправления, оказания услуг и выполнения работ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</si>
  <si>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Резервные фонды местной администрации муниципального образования  (Иные бюджетные ассигнования)</t>
  </si>
  <si>
    <t xml:space="preserve">Финансовое обеспечение выполнения функций органов местного самоуправления, оказания услуг и выполнения работ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</si>
  <si>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Финансовое обеспечение выполнения функций органов местного самоуправления, оказания услуг и выполнения работ (Закупка товаров, работ и услуг для обеспечения государственных (муниципальных) нужд) </t>
  </si>
  <si>
    <t>Муниципальная целевая  комплексная программа "Профилактика правонарушений в  Урупском муниципальном районе  на 2016-2020 годы"</t>
  </si>
  <si>
    <t>Муниципальная комплексная целевая программа "Комплексные меры противодействия злоупотреблению наркотическими средствами и их незаконному обороту в Урупском муниципальном районе на 2016-2020 годы"</t>
  </si>
  <si>
    <t xml:space="preserve">Основное мероприятие "Проведение работ по профилактике распространения наркомании и связанных с ней правонарушений"(Закупка товаров, работ и услуг для обеспечения государственных (муниципальных) нужд) </t>
  </si>
  <si>
    <t>Муниципальная программа "Профилактика терроризма и экстремизма в Урупском муниципальном районе на 2016-2018 годы"</t>
  </si>
  <si>
    <t>99 9 00 60090</t>
  </si>
  <si>
    <t>Субсидии юридическим лицам (кроме государственных, муниципальных организаций) в части затрат, связанных с предоставлением услуг по перевозке пассажиров (Иные бюджетные ассигнования)</t>
  </si>
  <si>
    <t>Мероприятия в области жилищного хозяйства (Иные бюджетные ассигнования)</t>
  </si>
  <si>
    <t>Мероприятия в области коммунального хозяйства(Иные бюджетные ассигнования)</t>
  </si>
  <si>
    <t>99 9 00 80100</t>
  </si>
  <si>
    <t>99 9 00 80090</t>
  </si>
  <si>
    <t>Муниципальная целевая программа "Образование" на 2015-2020 годы</t>
  </si>
  <si>
    <t>Подпрограмма "Организация предоставления дополнительного образования детей в муниципальном казенном учреждении дополнительного образования "Детская школа искусств Урупского муниципального района"</t>
  </si>
  <si>
    <t>03 5</t>
  </si>
  <si>
    <t>Основное мероприятие  "Создание системы выявления, развитие и поддержки талантливых детей в различных областях деятельности "</t>
  </si>
  <si>
    <t>03 5 02</t>
  </si>
  <si>
    <t>Возмещение расходов, связанных с предоставлением мер социальной поддержки по оплате жилых помещений, отопления и освещения педагогическим работникам образовательных организаций, работающим и проживающим в сельской местности, рабочих поселках (поселках городского типа)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</si>
  <si>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03 5 02  20530</t>
  </si>
  <si>
    <t>03 5 02 20530</t>
  </si>
  <si>
    <t>03 5  02 20540</t>
  </si>
  <si>
    <t>03 5 02 20540</t>
  </si>
  <si>
    <t>04 2</t>
  </si>
  <si>
    <t xml:space="preserve">Основное мероприятие  "Мероприятия в сфере культуры, укрепление материально-технической базы учреждений культуры" </t>
  </si>
  <si>
    <t>04 2 01</t>
  </si>
  <si>
    <t>04 2 01 20620</t>
  </si>
  <si>
    <t>04 4</t>
  </si>
  <si>
    <t>Мероприятия, связанные с предоставлением мер социальной поддержки по оплате жилых помещений, отопления и освещения работникам культуры, работающим и проживающим в сельской местности, рабочих поселках  (поселках городского типа) (Социальное обеспечение и иные выплаты населению)</t>
  </si>
  <si>
    <t>04 1</t>
  </si>
  <si>
    <t>04 1 01</t>
  </si>
  <si>
    <t>04 1 01 20610</t>
  </si>
  <si>
    <t>Подпрограмма "Развитие дошкольного образования в Урупском муниципальном районе"</t>
  </si>
  <si>
    <t>03 1</t>
  </si>
  <si>
    <t>03 1 03</t>
  </si>
  <si>
    <t>Основное мероприятие "Повышение качества дошкольного образования"</t>
  </si>
  <si>
    <t xml:space="preserve">Расходы на обеспечение деятельности (оказание услуг) муниципальных дошкольных образовательных учреждений  (Иные бюджетные ассигнования) </t>
  </si>
  <si>
    <t>03 1  03 20470</t>
  </si>
  <si>
    <t>Возмещение расходов, связанных с предоставлением мер социальной поддержки по оплате жилых помещений, отопления и освещения педагогическим работникам образовательных организаций, работающим и проживающим в сельской местности, рабочих поселках (поселках городского типа) (Социальное обеспечение и иные выплаты населению)</t>
  </si>
  <si>
    <t>03 1  03 20480</t>
  </si>
  <si>
    <t>Подпрограмма "Развитие системы общего образования в Урупском муниципальном районе"</t>
  </si>
  <si>
    <t>03 3</t>
  </si>
  <si>
    <r>
      <t xml:space="preserve"> Расходы на обеспечение деятельности (оказание услуг) муниципальных общеобразовательных учреждений  (Иные бюджетные ассигнования) </t>
    </r>
  </si>
  <si>
    <t>03 3  01 20500</t>
  </si>
  <si>
    <t>03 3 01 20500</t>
  </si>
  <si>
    <t xml:space="preserve"> Расходы на обеспечение деятельности (оказание услуг) муниципальных  учреждений культуры(Закупка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</si>
  <si>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муниципальных учреждений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</si>
  <si>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дополнительного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</si>
  <si>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дополнительного образования   (Закупка товаров, работ и услуг для государственных( муниципальных) нужд)</t>
  </si>
  <si>
    <t>Расходы на обеспечение деятельности (оказание услуг) муниципальных учреждений дополнительного образования   (Иные бюджетные ассигнования)</t>
  </si>
  <si>
    <t>Дополнительное финансовое обеспечение деятельности (оказание услуг) муниципальных учреждений дополнительного образования за счет добровольных  пожертвований от юридических и физических лиц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</si>
  <si>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дополнительного образования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</si>
  <si>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03 3  01 20720</t>
  </si>
  <si>
    <t>Расходы на обеспечение деятельности (оказание услуг) муниципальных учреждений дополнительного образования  (Иные бюджетные ассигнования)</t>
  </si>
  <si>
    <t>Возмещение расходов, связанных с предоставлением мер социальной поддержки по оплате жилых помещений, отопления и освещения педагогическим работникам образовательных организаций, работающим и проживающим в сельской местности, рабочих поселках (поселках городского типа)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</si>
  <si>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03 3  01 20730</t>
  </si>
  <si>
    <t xml:space="preserve">03 В </t>
  </si>
  <si>
    <t>03 В 05</t>
  </si>
  <si>
    <t xml:space="preserve">Реализация Закона Карачаево-Черкесской Республики от 10 января 2008г. № 3-РЗ "О наделении органов местного самоуправления муниципальных районов и городских округов в Карачаево-Черкесской Республике отдельными государственными полномочиями Карачаево-Черкесской Республики по организации осуществлению деятельности по опеке и попечительству"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</si>
  <si>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(оказание услуг) централизованной бухгалтерии управления образования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</si>
  <si>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методического кабинета  управления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</si>
  <si>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Расходы на обеспечение деятельности (оказание услуг) централизованной бухгалтерии управления образования (Иные бюджетные ассигнования)</t>
  </si>
  <si>
    <t>03 В 05 10190</t>
  </si>
  <si>
    <t>Расходы на обеспечение деятельности, оказание услуг и выполнение работ подведомственных учреждений, организующих предоставление государственных и муниципальных услуг на базе многофункционального центра  (Предоставление субсидий бюджетным, автономным учреждениям и иным некоммерческим  организациям)</t>
  </si>
  <si>
    <t xml:space="preserve">Основное мероприятие "Предупреждение безнадзорности, профилактика правонарушений несовершеннолетних" (Закупка товаров, работ и услуг для обеспечения государственных (муниципальных) нужд) </t>
  </si>
  <si>
    <t>Подпрограмма "Патриотическое воспитание граждан Урупского муниципального района"</t>
  </si>
  <si>
    <t>03 8</t>
  </si>
  <si>
    <t>Основное мероприятие "Совершенствование системы патриотического воспитания граждан"</t>
  </si>
  <si>
    <t>03 8 01</t>
  </si>
  <si>
    <t>03 8 01 20560</t>
  </si>
  <si>
    <t>Содержание ребенка в семье опекуна и приемной семье, а также на оплату труда приемному родителю (Социальное обеспечение и иные выплаты населению)</t>
  </si>
  <si>
    <t xml:space="preserve">08 0 01 </t>
  </si>
  <si>
    <t xml:space="preserve">09 0 01 </t>
  </si>
  <si>
    <t>Расходы на обеспечение деятельности (оказание услуг) муниципальных  учреждений культуры (Иные бюджетные ассигнования)</t>
  </si>
  <si>
    <t>71 2 00 10190</t>
  </si>
  <si>
    <t>71 1 00 10190</t>
  </si>
  <si>
    <t>71 3 00 10190</t>
  </si>
  <si>
    <t>73 1 00 10190</t>
  </si>
  <si>
    <t>73 2 00 10190</t>
  </si>
  <si>
    <t xml:space="preserve">73 2 00 10190 </t>
  </si>
  <si>
    <t>99 9 00 20060</t>
  </si>
  <si>
    <t xml:space="preserve">Подпрограмма "Развитие мер социальной поддержки отдельных категорий граждан" </t>
  </si>
  <si>
    <t>01 1</t>
  </si>
  <si>
    <t>01 1 01</t>
  </si>
  <si>
    <t>Назначение и выплата социального пособия на погребение умерших граждан (Социальное обеспечение и иные выплаты населению)</t>
  </si>
  <si>
    <t>Предоставление субсидий на оплату жилого помещения и коммунальных услуг(Социальное обеспечение и иные выплаты населению)</t>
  </si>
  <si>
    <t>Предоставление мер социальной поддержки многодетных семей  и семей, в которых один или оба родителя являются инвалидами (Социальное обеспечение и иные выплаты населению)</t>
  </si>
  <si>
    <t>Предоставление мер социальной поддержки ветеранам труда, ветеранам военной службы, ветеранам государственной службы  (Социальное обеспечение и иные выплаты населению)</t>
  </si>
  <si>
    <t>Ежемесячная денежная выплата, в случае рождения третьего ребенка или последующих детей до достижения ребенком возраста трех лет (Социальное обеспечение и иные выплаты населению)</t>
  </si>
  <si>
    <t>Назначение и выплата ежемесячного социального пособия гражданам, имеющим детей (Социальное обеспечение и иные выплаты населению)</t>
  </si>
  <si>
    <t>01 2</t>
  </si>
  <si>
    <t xml:space="preserve">01 2 02 </t>
  </si>
  <si>
    <t>02 5</t>
  </si>
  <si>
    <t>Основное мероприятие "Финансовое обеспечение выполнения функций финансовых органов, оказания услуг и выполнения работ"</t>
  </si>
  <si>
    <t>02 5 01</t>
  </si>
  <si>
    <t>02 5 01 10190</t>
  </si>
  <si>
    <t xml:space="preserve">Основное мероприятие "Повышение эффективности и результативности бюджетных расходов муниципальных образований" </t>
  </si>
  <si>
    <t>Дотации на выравнивание бюджетной обеспеченности поселений  (Межбюджетные трансферты)</t>
  </si>
  <si>
    <t>02 4</t>
  </si>
  <si>
    <t>02 4 03 20450</t>
  </si>
  <si>
    <t>Мероприятия, связанные с предоставлением мер социальной поддержки по оплате жилых помещений, отопления и освещения работникам культуры, работающим и проживающим в сельской местности, рабочих поселках (поселках городского типа)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</si>
  <si>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Финансовое обеспечение выполнения функций органов местного самоуправления, оказания услуг и выполнения работ  (Иные бюджетные ассигнования) </t>
  </si>
  <si>
    <t xml:space="preserve">Финансовое обеспечение выполнения функций органов местного самоуправления, оказания услуг и выполнения работ  (Иные бюджетные ассигнования) </t>
  </si>
  <si>
    <t>Дополнительное пенсионное обеспечение муниципальных служащих (Социальное обеспечение и иные выплаты населению)</t>
  </si>
  <si>
    <t>03 3 01 20510</t>
  </si>
  <si>
    <t>Основное мероприятие "Проведение мониторинга противодействия проявлениям терроризма и экстремизма"(Закупка товаров, работ и услуг для обеспечения государственных (муниципальных) нужд)</t>
  </si>
  <si>
    <t>Основное мероприятие "Мероприятия в сфере культуры, в том числе комплектование книжных фондов библиотек"</t>
  </si>
  <si>
    <t xml:space="preserve">Расходы на обеспечение деятельности (оказание услуг) муниципальных дошкольных образовательных учреждений 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</si>
  <si>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Назначение и выплата ежемесячного денежного вознаграждения ветеранам труда  Карачаево-Черкесской Республики (Социальное обеспечение и иные выплаты населению) </t>
  </si>
  <si>
    <t>Подпрограмма "Эффективная система межбюджетных отношений в Урупском муниципальном районе"</t>
  </si>
  <si>
    <t>03 3 01</t>
  </si>
  <si>
    <t>01 2 02 10190</t>
  </si>
  <si>
    <t>Основное мероприятияе "Организация и проведение физкультурных и спортивно-массовых мероприятий"</t>
  </si>
  <si>
    <t>Компенсация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(Социальное обеспечение и иные выплаты населению)</t>
  </si>
  <si>
    <t>Основное мероприятие "Обеспечение качества образовательных услуг"</t>
  </si>
  <si>
    <t>12</t>
  </si>
  <si>
    <t>99 8 00 80330</t>
  </si>
  <si>
    <t>Основное мероприятие "Эффективное финансовое обеспечение программы"</t>
  </si>
  <si>
    <t>Предоставление мер социальной поддержки по оплате жилищно-коммунальных услуг отдельным категориям граждан (Социальное обеспечение и иные выплаты населению)</t>
  </si>
  <si>
    <t>01 1 01 52500</t>
  </si>
  <si>
    <t>Расходы на обеспечение деятельности (оказание услуг) муниципальных  учреждений культуры  (Закупка товаров, работ и услуг для обеспечения государственных (муниципальных) нужд)</t>
  </si>
  <si>
    <t>Проведение мероприятий  в рамках программы  (Закупка товаров, работ и услуг для обеспечения государственных (муниципальных) нужд)</t>
  </si>
  <si>
    <r>
      <t xml:space="preserve">Расходы на обеспечение деятельности (оказание услуг) муниципальных дошкольных образовательных учреждений    (Закупка товаров, работ и услуг для обеспечения государственных( муниципальных) нужд) </t>
    </r>
  </si>
  <si>
    <r>
      <t xml:space="preserve">Расходы на обеспечение деятельности (оказание услуг) муниципальных общеобразовательных учреждений  (Закупка товаров, работ и услуг для обеспечения государственных( муниципальных) нужд) </t>
    </r>
  </si>
  <si>
    <t>Расходы на обеспечение деятельности (оказание услуг) методического кабинета управления образования  (Закупка товаров, работ и услуг для обеспечения государственных( муниципальных) нужд)</t>
  </si>
  <si>
    <t>Проведение общих мероприятий в рамках подпрограммы (Закупка товаров, работ и услуг для обеспечения государственных (муниципальных) нужд)</t>
  </si>
  <si>
    <t>Реализация Закона Карачаево-Черкесской Республики  "О наделении органов местного самоуправления муниципальных районов и городских округов в Карачаево-Черкесской Республике отдельными государственными полномочиями Карачаево-Черкесской Республики по организации осуществлению деятельности по опеке и попечительству" 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</si>
  <si>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централизованной бухгалтерии управления образования  (Закупка товаров, работ и услуг для  обеспечения государственных( муниципальных) нужд)</t>
  </si>
  <si>
    <t>Организация оздоровления, отдыха детей  в период летних каникул в лагерях с дневным пребыванием за счет средств республиканского бюджета Карачаево-Черкесской Республики (Закупка товаров, работ и услуг для  обеспечения государственных (муниципальных) нужд)</t>
  </si>
  <si>
    <t xml:space="preserve">Организация оздоровления, отдыха детей  в период летних каникул в лагерях с дневным пребыванием за счет средств местного бюджета (Закупка товаров, работ и услуг для обеспечения государственных (муниципальных) нужд) </t>
  </si>
  <si>
    <t xml:space="preserve">Финансовое обеспечение выполнения функций органов местного самоуправления, оказания услуг и выполнения работ (Закупка товаров, работ и услуг для обеспечения  государственных (муниципальных) нужд) </t>
  </si>
  <si>
    <t>Проведение общих мероприятий в рамках программы "Профилактика терроризма и экстремизма в Урупском муниципальном районе на 2016-2018 годы" (Закупка товаров, работ и услуг для обеспечения государственных (муниципальных) нужд)</t>
  </si>
  <si>
    <t>Проведение общих мероприятий в рамках программы "Комплексные меры противодействия злоупотреблению наркотическими средствами и их незаконному обороту в Урупском муниципальном районе на 2016-2020 годы" (Закупка товаров, работ и услуг для обеспечения государственных (муниципальных) нужд)</t>
  </si>
  <si>
    <t>Проведение общих мероприятий в рамках программы "Профилактика правонарушений в  Урупском муниципальном районе  на 2016-2020 годы" (Закупка товаров, работ и услуг для обеспечения государственных (муниципальных) нужд)</t>
  </si>
  <si>
    <t>Приложение 7</t>
  </si>
  <si>
    <t>ВСЕГО:</t>
  </si>
  <si>
    <t xml:space="preserve">Основное мероприятие "Предоставляемые меры социальной поддержки отдельных категорий граждан" </t>
  </si>
  <si>
    <t xml:space="preserve">Основное мероприятие "Финансовое обеспечение выполнения функций муниципальных органов, оказания услуг и выполнения работ" </t>
  </si>
  <si>
    <t>Итого по муниципальным программам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</si>
  <si>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</si>
  <si>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</si>
  <si>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</si>
  <si>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</si>
  <si>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</si>
  <si>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</si>
  <si>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</si>
  <si>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</si>
  <si>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</si>
  <si>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 xml:space="preserve">Итого по непрограммным расходам </t>
  </si>
  <si>
    <t>Распределение бюджетных ассигнований</t>
  </si>
  <si>
    <t>Р</t>
  </si>
  <si>
    <t>ПР</t>
  </si>
  <si>
    <t>04 4 01</t>
  </si>
  <si>
    <t>Основное мероприятие "Создание эффективной системы управления и финансового обеспечения условий реализации Программы"</t>
  </si>
  <si>
    <t>04 4 01 10190</t>
  </si>
  <si>
    <t>04 4  01 20640</t>
  </si>
  <si>
    <t>4.</t>
  </si>
  <si>
    <t>Основное мероприятие "Дорожный комплекс"</t>
  </si>
  <si>
    <t>Капитальный ремонт и ремонт автомобильных дорог общего пользования в границах муниципального района (Закупка товаров, работ и услуг для обеспечения государственных (муниципальных) нужд)</t>
  </si>
  <si>
    <t>Муниципальная целевая программа "Комплексное развитие транспортной инфраструктуры на территории Урупского муниципального района на 2016-2025 годы"</t>
  </si>
  <si>
    <r>
      <t xml:space="preserve">Расходы на обеспечение деятельности (оказание услуг) муниципальных дошкольных образовательных учреждений  (Закупка товаров, работ и услуг для обеспечения государственных (муниципальных) нужд) </t>
    </r>
  </si>
  <si>
    <t>04 4  01 20641</t>
  </si>
  <si>
    <t>Наименование главных распорядителей бюджетных средств</t>
  </si>
  <si>
    <t>Сумма</t>
  </si>
  <si>
    <t xml:space="preserve"> Урупского муниципального района </t>
  </si>
  <si>
    <r>
      <t>Обеспечение учебного процесса в муниципальных общеобразовательных учреждениях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sz val="12"/>
        <color indexed="10"/>
        <rFont val="Times New Roman"/>
        <family val="1"/>
      </rPr>
      <t xml:space="preserve"> </t>
    </r>
  </si>
  <si>
    <r>
      <t>Обеспечение учебного процесса в муниципальных общеобразовательных учреждениях (Закупка товаров, работ и услуг для обеспечения государственных (муниципальных) нужд</t>
    </r>
    <r>
      <rPr>
        <sz val="12"/>
        <color indexed="10"/>
        <rFont val="Times New Roman"/>
        <family val="1"/>
      </rPr>
      <t xml:space="preserve"> </t>
    </r>
  </si>
  <si>
    <t>01 1  1 66430</t>
  </si>
  <si>
    <t>01 1 01 66648</t>
  </si>
  <si>
    <t>01 1 01 66651</t>
  </si>
  <si>
    <t>01 1 01 66652</t>
  </si>
  <si>
    <t>Предоставление мер социальной поддержки реабилитированным лицам и лицам, признанным пострадавшими от политических репрессий (Социальное обеспечение и иные выплаты населению)</t>
  </si>
  <si>
    <t>01 1 01 66653</t>
  </si>
  <si>
    <t>01 1 01 66655</t>
  </si>
  <si>
    <t>01 1 01 53800</t>
  </si>
  <si>
    <t>01 1 01 R6620</t>
  </si>
  <si>
    <t xml:space="preserve">Предоставление компенсации отдельным категориям граждан оплаты взноса на капитальный ремонт общего имущества в многоквартирном доме (Социальное обеспечение и иные выплаты населению) </t>
  </si>
  <si>
    <t>01 1 01 66410</t>
  </si>
  <si>
    <t>01 1 01 R0840</t>
  </si>
  <si>
    <t>№ п/п</t>
  </si>
  <si>
    <t>Подпрограмма "Нормативно-методическое обеспечение и организация бюджетного процесса"</t>
  </si>
  <si>
    <t>Основное мероприятие "Материально-техническое обеспечение бюджетного процесса"</t>
  </si>
  <si>
    <t>02 2</t>
  </si>
  <si>
    <t>02 2 04</t>
  </si>
  <si>
    <t>02 2 04 10190</t>
  </si>
  <si>
    <t>Подпрограмма "Обеспечение условий реализации Программы"</t>
  </si>
  <si>
    <t>02 4 03</t>
  </si>
  <si>
    <t>03 1 03  66110</t>
  </si>
  <si>
    <t>03 1 03 66140</t>
  </si>
  <si>
    <t>03 3 01 66010</t>
  </si>
  <si>
    <t>03 3 01 66140</t>
  </si>
  <si>
    <t>0,3</t>
  </si>
  <si>
    <t>03 3 01 66100</t>
  </si>
  <si>
    <t>03 3 01 66130</t>
  </si>
  <si>
    <t>03 3 01 66460</t>
  </si>
  <si>
    <t>03 5 02 66140</t>
  </si>
  <si>
    <t>Подпрограмма "Финансовое обеспечение условий реализации муниципальной программы "Образование" на 2015-2020 годы"</t>
  </si>
  <si>
    <t>03 В 05 66103</t>
  </si>
  <si>
    <t>03 В 05 20600</t>
  </si>
  <si>
    <t>Муниципальная целевая программы "Развитие физической культуры и спорта в  Урупском муниципальном районе  на 2017-2020 годы"</t>
  </si>
  <si>
    <t>06 0 01</t>
  </si>
  <si>
    <t>06 0 01 20670</t>
  </si>
  <si>
    <t xml:space="preserve">07 0 01 </t>
  </si>
  <si>
    <t>07 0 01 20680</t>
  </si>
  <si>
    <t>08 0 01 20690</t>
  </si>
  <si>
    <t>09 0 01 20700</t>
  </si>
  <si>
    <t>10 0 01</t>
  </si>
  <si>
    <t>10 0 01 80030</t>
  </si>
  <si>
    <t>Реализация Закона Карачаево-Черкесской Республики от 17 декабря 2009 г №86-РЗ "О наделении органов местного самоуправления муниципальных районов и городских округов Карачаево-Черкесской Республики отдельными государственными полномочиями по созданию комиссий по делам несовершеннолетних и защите их прав и организации деятельности таких комиссий"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</si>
  <si>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99 8 00 66101</t>
  </si>
  <si>
    <t xml:space="preserve">Реализация Закона Карачаево-Черкесской Республикиот 17 декабря 2009 г №86-РЗ  "О наделении органов местного самоуправления муниципальных районов и городских округов Карачаево-Черкесской Республики отдельными государственными полномочиями по созданию комиссий по делам несовершеннолетних и защите их прав и организации деятельности таких комиссий"  (Закупка товаров, работ и услуг для обеспечения государственных (муниципальных) нужд) </t>
  </si>
  <si>
    <t>Реализация Закона Карачаево-Черкесской Республики от 13 марта 2009 №6-РЗ "О порядке создания и деятельности административных комиссий Карачаево-Черкесской Республике и наделении органов местного самоуправления отдельными государственными полномочиями Карачаево-Черкесской Республики"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</si>
  <si>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Реализация Закона Карачаево-Черкесской Республики от 13 марта 2009 №6-РЗ "О порядке создания и деятельности административных комиссий Карачаево-Черкесской Республике и наделении органов местного самоуправления отдельными государственными полномочиями Карачаево-Черкесской Республики" (Закупка товаров, работ и услуг для обеспечения государственных (муниципальных) нужд)  </t>
  </si>
  <si>
    <t>99 8 00 66102</t>
  </si>
  <si>
    <t>Реализация Закона Карачаево-Черкесской Республики от 13 ноября 2006 г. №85-РЗ "О наделении органов местного самоуправления муниципальных образований в Карачаево-Черкесской Республике отдельными государственными полномочиями Карачаево-Черкесской Республики по формированию, содержанию и использованию Архивного фонда Карачаево-Черкесской Республики"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</si>
  <si>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Закона Карачаево-Черкесской Республики от 13 ноября 2006 г. №85-РЗ "О наделении органов местного самоуправления муниципальных образований в Карачаево-Черкесской Республике отдельными государственными полномочиями Карачаево-Черкесской Республики по формированию, содержанию и использованию Архивного фонда Карачаево-Черкесской Республики" (Закупка товаров, работ и услуг для обеспечения  государственных (муниципальных) нужд)</t>
  </si>
  <si>
    <t>99 8 00 66104</t>
  </si>
  <si>
    <t>Реализация Закона Карачаево-Черкесской Республики от 14 мая 2015 г. №31-РЗ "О наделении органов местного самоуправления муниципальных районов Карачаево-Черкесской Республики государственными полномочиями Карачаево-Черкесской Республики в сфере земельных отношений"  (Закупка товаров, работ и услуг для обеспечения государственных (муниципальных) нужд)</t>
  </si>
  <si>
    <t>Мероприятия в области жилищного хозяйства (Закупка товаров, работ и услуг для обеспечения государственных (муниципальных) нужд)</t>
  </si>
  <si>
    <t>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</si>
  <si>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по целевым статьям (муниципальным программам Урупского муниципального района   и непрограммным направлениям деятельности), группам видов расходов, разделам, подразделам классификации расходов бюджета </t>
  </si>
  <si>
    <r>
      <t xml:space="preserve">Дополнительное финансовое обеспечение деятельности (оказание услуг) муниципальных дошкольных образовательных  учреждений за счет платных услуг  (Закупка товаров, работ и услуг для обеспечения государственных (муниципальных) нужд) </t>
    </r>
  </si>
  <si>
    <t>Расходы на обеспечение деятельности (оказание услуг) муниципальных учреждений дополнительного образования  (Закупка товаров, работ и услуг для государственных (муниципальных) нужд)</t>
  </si>
  <si>
    <t>Дополнительное финансовое обеспечение деятельности (оказание услуг) муниципальных учреждений дополнительного образования за счет добровольных  пожертвований от юридических и физических лиц(Закупка товаров, работ и услуг для обеспечения государственных (муниципальных) нужд)</t>
  </si>
  <si>
    <t>к решению Совета                                       Урупского муниципального района</t>
  </si>
  <si>
    <t>Назначение и выплата единовременного пособия при рождении ребенка (неработающим родителям). Назначение и выплата ежемесячного пособия по уходу за ребенком до полутора лет   (Социальное обеспечение и иные выплаты населению)</t>
  </si>
  <si>
    <t>05 2</t>
  </si>
  <si>
    <t xml:space="preserve">05 2 01 </t>
  </si>
  <si>
    <t>05 2 01 20660</t>
  </si>
  <si>
    <t>Муниципальная программа "Газификация Урупского муниципального района на 2016-2019 годы"</t>
  </si>
  <si>
    <t>Проведение  мероприятий в рамках подпрограммы (Капитальные вложения в  объекты государственной (муниципальной) собственности)</t>
  </si>
  <si>
    <t>400</t>
  </si>
  <si>
    <t>на 2018 год и на плановый период 2019 и 2020 годов</t>
  </si>
  <si>
    <t>Целевая программа Урупского муниципального района "Обеспечение жильем молодых семей на 2016-2020 годы"</t>
  </si>
  <si>
    <t>Основное мероприятие "Государственная поддержка решения жилищной проблемы молодых семей"</t>
  </si>
  <si>
    <t>12 0 01</t>
  </si>
  <si>
    <t>Проведение мероприятий в рамках Программы  (Социальное обеспечение и иные выплаты населению)</t>
  </si>
  <si>
    <t>12 0 01  L0200</t>
  </si>
  <si>
    <t>Расходы на организацию реализации Закона Карачаево-Черкесской Республики от 26.12.2013 №94-РЗ "О ежемесячной денежной выплате, назначаемой в случае рождения третьего ребенка или последующих детей до достижения ребенком возраста трех лет, и наделении органов местного самоуправления муниципальных районов и городских округов КЧР отдельными государственными полномочиями КЧР" (Социальное обеспечение и иные выплаты населению)</t>
  </si>
  <si>
    <t>01 1 01 66408</t>
  </si>
  <si>
    <t>Подпрограмма "Строительство подводящего газопровода к МКОУ "СОШ №3 ст.Преградной" с установкой шкафных регуляторных пунктов и котельного оборудования"</t>
  </si>
  <si>
    <t>Основное мероприятие "Строительство подводящего газопровода к МКОУ "СОШ №3 ст. Преградной" с установкой шкафных регуляторных пунктов и котельного оборудования"</t>
  </si>
  <si>
    <t>Подпрограмма "Строительство подводящего газопровода к МКОУ "СОШ с.Уруп" с установкой шкафных регуляторных пунктов и котельного оборудования"</t>
  </si>
  <si>
    <t>Основное мероприятие "Строительство подводящего газопровода к МКОУ "СОШ с.Уруп" с установкой шкафных регуляторных пунктов и котельного оборудования"</t>
  </si>
  <si>
    <t>05 9</t>
  </si>
  <si>
    <t xml:space="preserve">05 9 01 </t>
  </si>
  <si>
    <t>05 9 01 20660</t>
  </si>
  <si>
    <t xml:space="preserve">Муниципальная  программа  "Развитие культуры Урупского муниципального района на 2018-2020 года" </t>
  </si>
  <si>
    <t xml:space="preserve">Муниципальная программа "Социальная поддержка населения Урупского муниципального района на 2018-2020 годы" </t>
  </si>
  <si>
    <t>Подпрограмма "Обеспечение условий реализации районной муниципальной программы "Социальная поддержка населения Урупского муниципального района" на 2018-2020 г.</t>
  </si>
  <si>
    <t xml:space="preserve">Подпрограмма  "Сохранение  и развитие библиотечного дела" </t>
  </si>
  <si>
    <t xml:space="preserve">Подпрограмма  "Сохранение  традиционной народной культуры, развитие  досуговой деятельности" </t>
  </si>
  <si>
    <t xml:space="preserve">Подпрограмма  "Финансовое обеспечение условий реализации Программы" </t>
  </si>
  <si>
    <t xml:space="preserve">Муниципальная программа  "Управление муниципальными финансами в Урупском муниципальном районе на 2018-2020 годы" </t>
  </si>
  <si>
    <t xml:space="preserve">от 21.11.2017 № 50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</si>
</sst>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_-* #,##0.0_р_._-;\-* #,##0.0_р_._-;_-* &quot;-&quot;??_р_._-;_-@_-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9"/>
      <color indexed="10"/>
      <name val="Arial Cyr"/>
      <family val="0"/>
    </font>
    <font>
      <b/>
      <i/>
      <sz val="9"/>
      <name val="Arial Cyr"/>
      <family val="0"/>
    </font>
    <font>
      <i/>
      <sz val="10"/>
      <name val="Arial Cyr"/>
      <family val="0"/>
    </font>
    <font>
      <b/>
      <i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178" fontId="0" fillId="0" borderId="0" xfId="0" applyNumberFormat="1" applyFont="1" applyAlignment="1">
      <alignment/>
    </xf>
    <xf numFmtId="178" fontId="7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/>
    </xf>
    <xf numFmtId="49" fontId="12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178" fontId="12" fillId="0" borderId="17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left" vertical="center" wrapText="1"/>
    </xf>
    <xf numFmtId="49" fontId="12" fillId="0" borderId="11" xfId="0" applyNumberFormat="1" applyFont="1" applyFill="1" applyBorder="1" applyAlignment="1">
      <alignment horizontal="left" vertical="center" wrapText="1"/>
    </xf>
    <xf numFmtId="49" fontId="14" fillId="0" borderId="11" xfId="0" applyNumberFormat="1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left" vertical="center"/>
    </xf>
    <xf numFmtId="49" fontId="12" fillId="0" borderId="11" xfId="0" applyNumberFormat="1" applyFont="1" applyFill="1" applyBorder="1" applyAlignment="1">
      <alignment horizontal="left" vertical="center"/>
    </xf>
    <xf numFmtId="49" fontId="14" fillId="0" borderId="11" xfId="0" applyNumberFormat="1" applyFont="1" applyFill="1" applyBorder="1" applyAlignment="1">
      <alignment horizontal="left" vertical="center"/>
    </xf>
    <xf numFmtId="49" fontId="8" fillId="0" borderId="11" xfId="0" applyNumberFormat="1" applyFont="1" applyFill="1" applyBorder="1" applyAlignment="1">
      <alignment horizontal="left" vertical="center"/>
    </xf>
    <xf numFmtId="49" fontId="10" fillId="0" borderId="11" xfId="0" applyNumberFormat="1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/>
    </xf>
    <xf numFmtId="49" fontId="9" fillId="0" borderId="21" xfId="0" applyNumberFormat="1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vertical="center" wrapText="1"/>
    </xf>
    <xf numFmtId="0" fontId="14" fillId="0" borderId="17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/>
    </xf>
    <xf numFmtId="0" fontId="9" fillId="0" borderId="18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horizontal="center" vertical="center"/>
    </xf>
    <xf numFmtId="49" fontId="12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vertical="center" wrapText="1"/>
    </xf>
    <xf numFmtId="49" fontId="14" fillId="0" borderId="24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center" vertical="center"/>
    </xf>
    <xf numFmtId="49" fontId="12" fillId="0" borderId="24" xfId="0" applyNumberFormat="1" applyFont="1" applyFill="1" applyBorder="1" applyAlignment="1">
      <alignment horizontal="center" vertical="center"/>
    </xf>
    <xf numFmtId="49" fontId="14" fillId="0" borderId="24" xfId="0" applyNumberFormat="1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49" fontId="53" fillId="0" borderId="24" xfId="0" applyNumberFormat="1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/>
    </xf>
    <xf numFmtId="49" fontId="9" fillId="0" borderId="25" xfId="0" applyNumberFormat="1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justify" vertical="center" wrapText="1"/>
    </xf>
    <xf numFmtId="2" fontId="9" fillId="0" borderId="0" xfId="0" applyNumberFormat="1" applyFont="1" applyFill="1" applyAlignment="1">
      <alignment horizontal="justify" vertical="center" wrapText="1"/>
    </xf>
    <xf numFmtId="0" fontId="9" fillId="0" borderId="10" xfId="0" applyFont="1" applyFill="1" applyBorder="1" applyAlignment="1">
      <alignment horizontal="left" vertical="center" wrapText="1"/>
    </xf>
    <xf numFmtId="49" fontId="16" fillId="0" borderId="11" xfId="0" applyNumberFormat="1" applyFont="1" applyFill="1" applyBorder="1" applyAlignment="1">
      <alignment horizontal="left" vertical="center"/>
    </xf>
    <xf numFmtId="49" fontId="16" fillId="0" borderId="10" xfId="0" applyNumberFormat="1" applyFont="1" applyFill="1" applyBorder="1" applyAlignment="1">
      <alignment horizontal="center" vertical="center"/>
    </xf>
    <xf numFmtId="49" fontId="16" fillId="0" borderId="24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left" vertical="center"/>
    </xf>
    <xf numFmtId="49" fontId="54" fillId="0" borderId="10" xfId="0" applyNumberFormat="1" applyFont="1" applyFill="1" applyBorder="1" applyAlignment="1">
      <alignment horizontal="center" vertical="center"/>
    </xf>
    <xf numFmtId="49" fontId="54" fillId="0" borderId="24" xfId="0" applyNumberFormat="1" applyFont="1" applyFill="1" applyBorder="1" applyAlignment="1">
      <alignment horizontal="center" vertical="center"/>
    </xf>
    <xf numFmtId="0" fontId="53" fillId="33" borderId="17" xfId="0" applyFont="1" applyFill="1" applyBorder="1" applyAlignment="1">
      <alignment horizontal="center" vertical="center"/>
    </xf>
    <xf numFmtId="178" fontId="9" fillId="33" borderId="17" xfId="0" applyNumberFormat="1" applyFont="1" applyFill="1" applyBorder="1" applyAlignment="1">
      <alignment horizontal="right" vertical="center"/>
    </xf>
    <xf numFmtId="0" fontId="0" fillId="33" borderId="0" xfId="0" applyFill="1" applyAlignment="1">
      <alignment/>
    </xf>
    <xf numFmtId="178" fontId="9" fillId="33" borderId="18" xfId="0" applyNumberFormat="1" applyFont="1" applyFill="1" applyBorder="1" applyAlignment="1">
      <alignment horizontal="right" vertical="center"/>
    </xf>
    <xf numFmtId="0" fontId="0" fillId="33" borderId="0" xfId="0" applyFill="1" applyBorder="1" applyAlignment="1">
      <alignment/>
    </xf>
    <xf numFmtId="178" fontId="0" fillId="33" borderId="0" xfId="0" applyNumberFormat="1" applyFill="1" applyAlignment="1">
      <alignment/>
    </xf>
    <xf numFmtId="178" fontId="0" fillId="33" borderId="0" xfId="0" applyNumberFormat="1" applyFill="1" applyBorder="1" applyAlignment="1">
      <alignment/>
    </xf>
    <xf numFmtId="0" fontId="9" fillId="33" borderId="0" xfId="0" applyFont="1" applyFill="1" applyAlignment="1">
      <alignment horizontal="left" vertical="top"/>
    </xf>
    <xf numFmtId="0" fontId="10" fillId="33" borderId="0" xfId="0" applyFont="1" applyFill="1" applyAlignment="1">
      <alignment horizontal="right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2" fillId="33" borderId="15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4" xfId="0" applyFont="1" applyFill="1" applyBorder="1" applyAlignment="1">
      <alignment horizontal="center"/>
    </xf>
    <xf numFmtId="0" fontId="0" fillId="33" borderId="24" xfId="0" applyFont="1" applyFill="1" applyBorder="1" applyAlignment="1">
      <alignment/>
    </xf>
    <xf numFmtId="178" fontId="12" fillId="33" borderId="16" xfId="0" applyNumberFormat="1" applyFont="1" applyFill="1" applyBorder="1" applyAlignment="1">
      <alignment horizontal="right" vertical="center"/>
    </xf>
    <xf numFmtId="178" fontId="6" fillId="33" borderId="0" xfId="0" applyNumberFormat="1" applyFont="1" applyFill="1" applyBorder="1" applyAlignment="1">
      <alignment horizontal="center" vertical="center"/>
    </xf>
    <xf numFmtId="178" fontId="12" fillId="33" borderId="17" xfId="0" applyNumberFormat="1" applyFont="1" applyFill="1" applyBorder="1" applyAlignment="1">
      <alignment horizontal="right" vertical="center"/>
    </xf>
    <xf numFmtId="178" fontId="12" fillId="33" borderId="17" xfId="0" applyNumberFormat="1" applyFont="1" applyFill="1" applyBorder="1" applyAlignment="1">
      <alignment vertical="center" wrapText="1"/>
    </xf>
    <xf numFmtId="178" fontId="14" fillId="33" borderId="17" xfId="0" applyNumberFormat="1" applyFont="1" applyFill="1" applyBorder="1" applyAlignment="1">
      <alignment horizontal="right" vertical="center"/>
    </xf>
    <xf numFmtId="178" fontId="3" fillId="33" borderId="11" xfId="0" applyNumberFormat="1" applyFont="1" applyFill="1" applyBorder="1" applyAlignment="1">
      <alignment horizontal="center" vertical="center"/>
    </xf>
    <xf numFmtId="178" fontId="3" fillId="33" borderId="10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178" fontId="3" fillId="33" borderId="27" xfId="0" applyNumberFormat="1" applyFont="1" applyFill="1" applyBorder="1" applyAlignment="1">
      <alignment horizontal="center" vertical="center"/>
    </xf>
    <xf numFmtId="178" fontId="3" fillId="33" borderId="28" xfId="0" applyNumberFormat="1" applyFont="1" applyFill="1" applyBorder="1" applyAlignment="1">
      <alignment horizontal="center" vertical="center"/>
    </xf>
    <xf numFmtId="178" fontId="3" fillId="33" borderId="0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/>
    </xf>
    <xf numFmtId="178" fontId="6" fillId="33" borderId="27" xfId="0" applyNumberFormat="1" applyFont="1" applyFill="1" applyBorder="1" applyAlignment="1">
      <alignment horizontal="center" vertical="center"/>
    </xf>
    <xf numFmtId="178" fontId="6" fillId="33" borderId="28" xfId="0" applyNumberFormat="1" applyFont="1" applyFill="1" applyBorder="1" applyAlignment="1">
      <alignment horizontal="center" vertical="center"/>
    </xf>
    <xf numFmtId="178" fontId="4" fillId="33" borderId="27" xfId="0" applyNumberFormat="1" applyFont="1" applyFill="1" applyBorder="1" applyAlignment="1">
      <alignment horizontal="center" vertical="center"/>
    </xf>
    <xf numFmtId="178" fontId="4" fillId="33" borderId="28" xfId="0" applyNumberFormat="1" applyFont="1" applyFill="1" applyBorder="1" applyAlignment="1">
      <alignment horizontal="center" vertical="center"/>
    </xf>
    <xf numFmtId="178" fontId="16" fillId="33" borderId="17" xfId="0" applyNumberFormat="1" applyFont="1" applyFill="1" applyBorder="1" applyAlignment="1">
      <alignment horizontal="right" vertical="center"/>
    </xf>
    <xf numFmtId="178" fontId="12" fillId="33" borderId="17" xfId="0" applyNumberFormat="1" applyFont="1" applyFill="1" applyBorder="1" applyAlignment="1">
      <alignment horizontal="right"/>
    </xf>
    <xf numFmtId="178" fontId="11" fillId="33" borderId="11" xfId="0" applyNumberFormat="1" applyFont="1" applyFill="1" applyBorder="1" applyAlignment="1">
      <alignment horizontal="right"/>
    </xf>
    <xf numFmtId="178" fontId="11" fillId="33" borderId="10" xfId="0" applyNumberFormat="1" applyFont="1" applyFill="1" applyBorder="1" applyAlignment="1">
      <alignment horizontal="right"/>
    </xf>
    <xf numFmtId="178" fontId="11" fillId="33" borderId="24" xfId="0" applyNumberFormat="1" applyFont="1" applyFill="1" applyBorder="1" applyAlignment="1">
      <alignment horizontal="right"/>
    </xf>
    <xf numFmtId="0" fontId="14" fillId="33" borderId="17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vertical="center" wrapText="1"/>
    </xf>
    <xf numFmtId="49" fontId="9" fillId="33" borderId="11" xfId="0" applyNumberFormat="1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9" fillId="33" borderId="24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13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7"/>
  <sheetViews>
    <sheetView tabSelected="1" view="pageBreakPreview" zoomScaleSheetLayoutView="100" zoomScalePageLayoutView="0" workbookViewId="0" topLeftCell="A1">
      <selection activeCell="C4" sqref="C4"/>
    </sheetView>
  </sheetViews>
  <sheetFormatPr defaultColWidth="9.00390625" defaultRowHeight="12.75"/>
  <cols>
    <col min="1" max="1" width="4.375" style="22" customWidth="1"/>
    <col min="2" max="2" width="61.625" style="6" customWidth="1"/>
    <col min="3" max="3" width="15.375" style="7" customWidth="1"/>
    <col min="4" max="4" width="6.375" style="8" customWidth="1"/>
    <col min="5" max="5" width="5.625" style="8" customWidth="1"/>
    <col min="6" max="6" width="5.875" style="8" customWidth="1"/>
    <col min="7" max="7" width="12.25390625" style="88" customWidth="1"/>
    <col min="8" max="8" width="0.12890625" style="82" hidden="1" customWidth="1"/>
    <col min="9" max="9" width="8.875" style="82" hidden="1" customWidth="1"/>
    <col min="10" max="10" width="12.625" style="82" hidden="1" customWidth="1"/>
    <col min="11" max="11" width="10.75390625" style="82" hidden="1" customWidth="1"/>
    <col min="12" max="12" width="0.12890625" style="82" hidden="1" customWidth="1"/>
    <col min="13" max="13" width="10.00390625" style="82" hidden="1" customWidth="1"/>
    <col min="14" max="14" width="10.375" style="82" hidden="1" customWidth="1"/>
    <col min="15" max="15" width="11.75390625" style="82" hidden="1" customWidth="1"/>
    <col min="16" max="16" width="9.625" style="82" hidden="1" customWidth="1"/>
    <col min="17" max="17" width="14.375" style="82" hidden="1" customWidth="1"/>
    <col min="18" max="18" width="12.375" style="85" customWidth="1"/>
    <col min="19" max="19" width="10.25390625" style="85" customWidth="1"/>
    <col min="20" max="20" width="9.125" style="1" customWidth="1"/>
  </cols>
  <sheetData>
    <row r="1" spans="2:17" ht="15.75">
      <c r="B1" s="9"/>
      <c r="C1" s="126" t="s">
        <v>163</v>
      </c>
      <c r="D1" s="126"/>
      <c r="E1" s="126"/>
      <c r="F1" s="126"/>
      <c r="G1" s="126"/>
      <c r="H1" s="126"/>
      <c r="I1" s="126"/>
      <c r="J1" s="84"/>
      <c r="K1" s="84"/>
      <c r="L1" s="84"/>
      <c r="M1" s="84"/>
      <c r="N1" s="84"/>
      <c r="O1" s="84"/>
      <c r="P1" s="84"/>
      <c r="Q1" s="84"/>
    </row>
    <row r="2" spans="2:17" ht="30.75" customHeight="1">
      <c r="B2" s="9"/>
      <c r="C2" s="127" t="s">
        <v>253</v>
      </c>
      <c r="D2" s="127"/>
      <c r="E2" s="127"/>
      <c r="F2" s="127"/>
      <c r="G2" s="127"/>
      <c r="H2" s="127"/>
      <c r="I2" s="127"/>
      <c r="J2" s="84"/>
      <c r="K2" s="84"/>
      <c r="L2" s="84"/>
      <c r="M2" s="84"/>
      <c r="N2" s="84"/>
      <c r="O2" s="84"/>
      <c r="P2" s="84"/>
      <c r="Q2" s="84"/>
    </row>
    <row r="3" spans="2:17" ht="15.75">
      <c r="B3" s="9"/>
      <c r="C3" s="126" t="s">
        <v>283</v>
      </c>
      <c r="D3" s="126"/>
      <c r="E3" s="126"/>
      <c r="F3" s="126"/>
      <c r="G3" s="126"/>
      <c r="H3" s="126"/>
      <c r="I3" s="126"/>
      <c r="J3" s="84"/>
      <c r="K3" s="84"/>
      <c r="L3" s="84"/>
      <c r="M3" s="84"/>
      <c r="N3" s="84"/>
      <c r="O3" s="84"/>
      <c r="P3" s="84"/>
      <c r="Q3" s="86" t="e">
        <f>#REF!-Q6</f>
        <v>#REF!</v>
      </c>
    </row>
    <row r="4" spans="2:17" ht="15.75">
      <c r="B4" s="9"/>
      <c r="C4" s="11"/>
      <c r="D4" s="11"/>
      <c r="E4" s="11"/>
      <c r="F4" s="11"/>
      <c r="G4" s="87"/>
      <c r="H4" s="87"/>
      <c r="I4" s="87"/>
      <c r="J4" s="84"/>
      <c r="K4" s="84"/>
      <c r="L4" s="84"/>
      <c r="M4" s="84"/>
      <c r="N4" s="84"/>
      <c r="O4" s="84"/>
      <c r="P4" s="84"/>
      <c r="Q4" s="86"/>
    </row>
    <row r="5" spans="2:17" ht="15.75">
      <c r="B5" s="9"/>
      <c r="H5" s="84"/>
      <c r="I5" s="84"/>
      <c r="J5" s="84"/>
      <c r="K5" s="84"/>
      <c r="L5" s="84"/>
      <c r="M5" s="84"/>
      <c r="N5" s="84"/>
      <c r="O5" s="84"/>
      <c r="P5" s="84"/>
      <c r="Q5" s="86"/>
    </row>
    <row r="6" spans="2:19" ht="18.75">
      <c r="B6" s="128" t="s">
        <v>178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</row>
    <row r="7" spans="2:19" ht="57" customHeight="1">
      <c r="B7" s="123" t="s">
        <v>249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</row>
    <row r="8" spans="2:19" ht="18.75">
      <c r="B8" s="124" t="s">
        <v>193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</row>
    <row r="9" spans="2:19" ht="18.75">
      <c r="B9" s="124" t="s">
        <v>261</v>
      </c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</row>
    <row r="10" spans="8:19" ht="12.75" customHeight="1" thickBot="1">
      <c r="H10" s="89">
        <v>54160</v>
      </c>
      <c r="I10" s="89"/>
      <c r="J10" s="89"/>
      <c r="K10" s="125">
        <v>29660.9</v>
      </c>
      <c r="L10" s="125"/>
      <c r="M10" s="125"/>
      <c r="N10" s="89"/>
      <c r="O10" s="89"/>
      <c r="P10" s="89"/>
      <c r="Q10" s="90" t="s">
        <v>18</v>
      </c>
      <c r="S10" s="88" t="s">
        <v>19</v>
      </c>
    </row>
    <row r="11" spans="1:19" ht="34.5" customHeight="1" thickBot="1">
      <c r="A11" s="27" t="s">
        <v>208</v>
      </c>
      <c r="B11" s="45" t="s">
        <v>191</v>
      </c>
      <c r="C11" s="33" t="s">
        <v>1</v>
      </c>
      <c r="D11" s="25" t="s">
        <v>2</v>
      </c>
      <c r="E11" s="25" t="s">
        <v>179</v>
      </c>
      <c r="F11" s="58" t="s">
        <v>180</v>
      </c>
      <c r="G11" s="91" t="s">
        <v>192</v>
      </c>
      <c r="H11" s="92"/>
      <c r="I11" s="93"/>
      <c r="J11" s="93"/>
      <c r="K11" s="94"/>
      <c r="L11" s="94"/>
      <c r="M11" s="94"/>
      <c r="N11" s="93"/>
      <c r="O11" s="93"/>
      <c r="P11" s="93"/>
      <c r="Q11" s="95"/>
      <c r="R11" s="91" t="s">
        <v>192</v>
      </c>
      <c r="S11" s="91" t="s">
        <v>192</v>
      </c>
    </row>
    <row r="12" spans="1:20" s="3" customFormat="1" ht="15.75">
      <c r="A12" s="28"/>
      <c r="B12" s="46" t="s">
        <v>164</v>
      </c>
      <c r="C12" s="34"/>
      <c r="D12" s="24"/>
      <c r="E12" s="24"/>
      <c r="F12" s="59"/>
      <c r="G12" s="96">
        <f>G13+G139</f>
        <v>469821.3</v>
      </c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6">
        <f>R13+R139</f>
        <v>422156.10000000003</v>
      </c>
      <c r="S12" s="96">
        <f>S13+S139</f>
        <v>421618.2</v>
      </c>
      <c r="T12" s="5"/>
    </row>
    <row r="13" spans="1:20" s="3" customFormat="1" ht="15.75">
      <c r="A13" s="29"/>
      <c r="B13" s="47" t="s">
        <v>167</v>
      </c>
      <c r="C13" s="35"/>
      <c r="D13" s="10"/>
      <c r="E13" s="10"/>
      <c r="F13" s="60"/>
      <c r="G13" s="98">
        <f>G14+G34+G46+G96+G114+G121+G124+G127+G130+G133+G136</f>
        <v>440457</v>
      </c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8">
        <f>R14+R34+R46+R96+R114+R121+R124+R127+R130+R133</f>
        <v>392791.80000000005</v>
      </c>
      <c r="S13" s="98">
        <f>S14+S34+S46+S96+S114+S121+S124+S127+S130+S133</f>
        <v>392253.9</v>
      </c>
      <c r="T13" s="5"/>
    </row>
    <row r="14" spans="1:20" s="3" customFormat="1" ht="51" customHeight="1">
      <c r="A14" s="30" t="s">
        <v>168</v>
      </c>
      <c r="B14" s="47" t="s">
        <v>277</v>
      </c>
      <c r="C14" s="35" t="s">
        <v>4</v>
      </c>
      <c r="D14" s="13"/>
      <c r="E14" s="13"/>
      <c r="F14" s="61"/>
      <c r="G14" s="99">
        <f>G15+G29</f>
        <v>83612.7</v>
      </c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9">
        <f>R15+R29</f>
        <v>76333.2</v>
      </c>
      <c r="S14" s="99">
        <f>S15+S29</f>
        <v>74539.2</v>
      </c>
      <c r="T14" s="5"/>
    </row>
    <row r="15" spans="1:20" s="3" customFormat="1" ht="31.5">
      <c r="A15" s="29"/>
      <c r="B15" s="48" t="s">
        <v>110</v>
      </c>
      <c r="C15" s="36" t="s">
        <v>111</v>
      </c>
      <c r="D15" s="17"/>
      <c r="E15" s="17"/>
      <c r="F15" s="62"/>
      <c r="G15" s="100">
        <f>G16</f>
        <v>77132.7</v>
      </c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100">
        <f>R16</f>
        <v>69853.2</v>
      </c>
      <c r="S15" s="100">
        <f>S16</f>
        <v>68059.2</v>
      </c>
      <c r="T15" s="5"/>
    </row>
    <row r="16" spans="1:20" s="3" customFormat="1" ht="31.5">
      <c r="A16" s="29"/>
      <c r="B16" s="49" t="s">
        <v>165</v>
      </c>
      <c r="C16" s="37" t="s">
        <v>112</v>
      </c>
      <c r="D16" s="18"/>
      <c r="E16" s="18"/>
      <c r="F16" s="63"/>
      <c r="G16" s="81">
        <f>G17+G18+G19+G20+G21+G22+G23+G24+G25+G26+G28+G27</f>
        <v>77132.7</v>
      </c>
      <c r="H16" s="81" t="e">
        <f aca="true" t="shared" si="0" ref="H16:S16">H17+H18+H19+H20+H21+H22+H23+H24+H25+H26+H28+H27</f>
        <v>#REF!</v>
      </c>
      <c r="I16" s="81" t="e">
        <f t="shared" si="0"/>
        <v>#REF!</v>
      </c>
      <c r="J16" s="81" t="e">
        <f t="shared" si="0"/>
        <v>#REF!</v>
      </c>
      <c r="K16" s="81" t="e">
        <f t="shared" si="0"/>
        <v>#REF!</v>
      </c>
      <c r="L16" s="81" t="e">
        <f t="shared" si="0"/>
        <v>#REF!</v>
      </c>
      <c r="M16" s="81" t="e">
        <f t="shared" si="0"/>
        <v>#REF!</v>
      </c>
      <c r="N16" s="81" t="e">
        <f t="shared" si="0"/>
        <v>#REF!</v>
      </c>
      <c r="O16" s="81" t="e">
        <f t="shared" si="0"/>
        <v>#REF!</v>
      </c>
      <c r="P16" s="81" t="e">
        <f t="shared" si="0"/>
        <v>#REF!</v>
      </c>
      <c r="Q16" s="81" t="e">
        <f t="shared" si="0"/>
        <v>#REF!</v>
      </c>
      <c r="R16" s="81">
        <f t="shared" si="0"/>
        <v>69853.2</v>
      </c>
      <c r="S16" s="81">
        <f t="shared" si="0"/>
        <v>68059.2</v>
      </c>
      <c r="T16" s="5"/>
    </row>
    <row r="17" spans="1:19" ht="45" customHeight="1">
      <c r="A17" s="30"/>
      <c r="B17" s="49" t="s">
        <v>113</v>
      </c>
      <c r="C17" s="37" t="s">
        <v>196</v>
      </c>
      <c r="D17" s="18" t="s">
        <v>22</v>
      </c>
      <c r="E17" s="18" t="s">
        <v>6</v>
      </c>
      <c r="F17" s="63" t="s">
        <v>7</v>
      </c>
      <c r="G17" s="81">
        <v>250.4</v>
      </c>
      <c r="R17" s="81">
        <v>250.4</v>
      </c>
      <c r="S17" s="81">
        <v>250.4</v>
      </c>
    </row>
    <row r="18" spans="1:19" ht="60" customHeight="1">
      <c r="A18" s="30"/>
      <c r="B18" s="49" t="s">
        <v>147</v>
      </c>
      <c r="C18" s="37" t="s">
        <v>148</v>
      </c>
      <c r="D18" s="18" t="s">
        <v>22</v>
      </c>
      <c r="E18" s="18" t="s">
        <v>6</v>
      </c>
      <c r="F18" s="63" t="s">
        <v>7</v>
      </c>
      <c r="G18" s="81">
        <v>13000</v>
      </c>
      <c r="R18" s="81">
        <v>13000</v>
      </c>
      <c r="S18" s="81">
        <v>13000</v>
      </c>
    </row>
    <row r="19" spans="1:19" ht="48" customHeight="1">
      <c r="A19" s="30"/>
      <c r="B19" s="49" t="s">
        <v>114</v>
      </c>
      <c r="C19" s="37" t="s">
        <v>197</v>
      </c>
      <c r="D19" s="18" t="s">
        <v>22</v>
      </c>
      <c r="E19" s="18" t="s">
        <v>6</v>
      </c>
      <c r="F19" s="63" t="s">
        <v>7</v>
      </c>
      <c r="G19" s="81">
        <v>1600</v>
      </c>
      <c r="H19" s="101">
        <f aca="true" t="shared" si="1" ref="H19:Q19">H20</f>
        <v>0</v>
      </c>
      <c r="I19" s="102">
        <f t="shared" si="1"/>
        <v>0</v>
      </c>
      <c r="J19" s="102">
        <f t="shared" si="1"/>
        <v>0</v>
      </c>
      <c r="K19" s="102">
        <f t="shared" si="1"/>
        <v>0</v>
      </c>
      <c r="L19" s="102">
        <f t="shared" si="1"/>
        <v>0</v>
      </c>
      <c r="M19" s="102">
        <f t="shared" si="1"/>
        <v>0</v>
      </c>
      <c r="N19" s="102">
        <f t="shared" si="1"/>
        <v>0</v>
      </c>
      <c r="O19" s="102">
        <f t="shared" si="1"/>
        <v>0</v>
      </c>
      <c r="P19" s="102">
        <f t="shared" si="1"/>
        <v>0</v>
      </c>
      <c r="Q19" s="102">
        <f t="shared" si="1"/>
        <v>0</v>
      </c>
      <c r="R19" s="81">
        <v>1670</v>
      </c>
      <c r="S19" s="81">
        <v>1730</v>
      </c>
    </row>
    <row r="20" spans="1:19" ht="60.75" customHeight="1">
      <c r="A20" s="30"/>
      <c r="B20" s="49" t="s">
        <v>115</v>
      </c>
      <c r="C20" s="37" t="s">
        <v>198</v>
      </c>
      <c r="D20" s="18" t="s">
        <v>22</v>
      </c>
      <c r="E20" s="18" t="s">
        <v>6</v>
      </c>
      <c r="F20" s="63" t="s">
        <v>7</v>
      </c>
      <c r="G20" s="81">
        <v>7997.8</v>
      </c>
      <c r="H20" s="103"/>
      <c r="I20" s="104"/>
      <c r="J20" s="104"/>
      <c r="K20" s="104"/>
      <c r="L20" s="104"/>
      <c r="M20" s="104"/>
      <c r="N20" s="104"/>
      <c r="O20" s="104"/>
      <c r="P20" s="104"/>
      <c r="Q20" s="104"/>
      <c r="R20" s="81">
        <v>8067.8</v>
      </c>
      <c r="S20" s="81">
        <v>7868.3</v>
      </c>
    </row>
    <row r="21" spans="1:19" ht="63" customHeight="1">
      <c r="A21" s="30"/>
      <c r="B21" s="49" t="s">
        <v>116</v>
      </c>
      <c r="C21" s="37" t="s">
        <v>199</v>
      </c>
      <c r="D21" s="18" t="s">
        <v>22</v>
      </c>
      <c r="E21" s="18" t="s">
        <v>6</v>
      </c>
      <c r="F21" s="63" t="s">
        <v>7</v>
      </c>
      <c r="G21" s="81">
        <v>15115</v>
      </c>
      <c r="R21" s="81">
        <v>15495</v>
      </c>
      <c r="S21" s="81">
        <v>15895</v>
      </c>
    </row>
    <row r="22" spans="1:19" ht="63" customHeight="1">
      <c r="A22" s="30"/>
      <c r="B22" s="49" t="s">
        <v>200</v>
      </c>
      <c r="C22" s="37" t="s">
        <v>201</v>
      </c>
      <c r="D22" s="18" t="s">
        <v>22</v>
      </c>
      <c r="E22" s="18" t="s">
        <v>6</v>
      </c>
      <c r="F22" s="63" t="s">
        <v>7</v>
      </c>
      <c r="G22" s="81">
        <v>7984.2</v>
      </c>
      <c r="R22" s="81">
        <v>8284.2</v>
      </c>
      <c r="S22" s="81">
        <v>8534.2</v>
      </c>
    </row>
    <row r="23" spans="1:19" ht="60.75" customHeight="1">
      <c r="A23" s="30"/>
      <c r="B23" s="49" t="s">
        <v>137</v>
      </c>
      <c r="C23" s="37" t="s">
        <v>202</v>
      </c>
      <c r="D23" s="18" t="s">
        <v>22</v>
      </c>
      <c r="E23" s="18" t="s">
        <v>6</v>
      </c>
      <c r="F23" s="63" t="s">
        <v>7</v>
      </c>
      <c r="G23" s="81">
        <v>2500</v>
      </c>
      <c r="H23" s="105" t="e">
        <f>#REF!</f>
        <v>#REF!</v>
      </c>
      <c r="I23" s="106" t="e">
        <f>#REF!</f>
        <v>#REF!</v>
      </c>
      <c r="J23" s="106" t="e">
        <f>#REF!</f>
        <v>#REF!</v>
      </c>
      <c r="K23" s="106" t="e">
        <f>#REF!</f>
        <v>#REF!</v>
      </c>
      <c r="L23" s="106" t="e">
        <f>#REF!</f>
        <v>#REF!</v>
      </c>
      <c r="M23" s="106" t="e">
        <f>#REF!</f>
        <v>#REF!</v>
      </c>
      <c r="N23" s="106" t="e">
        <f>#REF!</f>
        <v>#REF!</v>
      </c>
      <c r="O23" s="106" t="e">
        <f>#REF!</f>
        <v>#REF!</v>
      </c>
      <c r="P23" s="106" t="e">
        <f>#REF!</f>
        <v>#REF!</v>
      </c>
      <c r="Q23" s="106" t="e">
        <f>#REF!</f>
        <v>#REF!</v>
      </c>
      <c r="R23" s="81">
        <v>2500</v>
      </c>
      <c r="S23" s="81">
        <v>2500</v>
      </c>
    </row>
    <row r="24" spans="1:19" ht="81" customHeight="1">
      <c r="A24" s="30"/>
      <c r="B24" s="49" t="s">
        <v>254</v>
      </c>
      <c r="C24" s="37" t="s">
        <v>203</v>
      </c>
      <c r="D24" s="18" t="s">
        <v>22</v>
      </c>
      <c r="E24" s="18" t="s">
        <v>6</v>
      </c>
      <c r="F24" s="63" t="s">
        <v>7</v>
      </c>
      <c r="G24" s="81">
        <v>11100</v>
      </c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81">
        <v>12200</v>
      </c>
      <c r="S24" s="81">
        <v>12800</v>
      </c>
    </row>
    <row r="25" spans="1:20" s="3" customFormat="1" ht="63" customHeight="1">
      <c r="A25" s="29"/>
      <c r="B25" s="49" t="s">
        <v>205</v>
      </c>
      <c r="C25" s="37" t="s">
        <v>204</v>
      </c>
      <c r="D25" s="18" t="s">
        <v>22</v>
      </c>
      <c r="E25" s="18" t="s">
        <v>6</v>
      </c>
      <c r="F25" s="63" t="s">
        <v>7</v>
      </c>
      <c r="G25" s="81">
        <v>29.9</v>
      </c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81">
        <v>29.9</v>
      </c>
      <c r="S25" s="81">
        <v>29.9</v>
      </c>
      <c r="T25" s="5"/>
    </row>
    <row r="26" spans="1:20" s="3" customFormat="1" ht="63">
      <c r="A26" s="29"/>
      <c r="B26" s="49" t="s">
        <v>117</v>
      </c>
      <c r="C26" s="37" t="s">
        <v>207</v>
      </c>
      <c r="D26" s="18" t="s">
        <v>22</v>
      </c>
      <c r="E26" s="18" t="s">
        <v>6</v>
      </c>
      <c r="F26" s="63" t="s">
        <v>5</v>
      </c>
      <c r="G26" s="81">
        <v>11901.9</v>
      </c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81">
        <v>2856</v>
      </c>
      <c r="S26" s="81">
        <v>0</v>
      </c>
      <c r="T26" s="5"/>
    </row>
    <row r="27" spans="1:20" s="3" customFormat="1" ht="140.25" customHeight="1">
      <c r="A27" s="118"/>
      <c r="B27" s="119" t="s">
        <v>267</v>
      </c>
      <c r="C27" s="120" t="s">
        <v>268</v>
      </c>
      <c r="D27" s="121" t="s">
        <v>22</v>
      </c>
      <c r="E27" s="121" t="s">
        <v>6</v>
      </c>
      <c r="F27" s="122" t="s">
        <v>5</v>
      </c>
      <c r="G27" s="81">
        <v>202.1</v>
      </c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81">
        <v>48.5</v>
      </c>
      <c r="S27" s="81">
        <v>0</v>
      </c>
      <c r="T27" s="5"/>
    </row>
    <row r="28" spans="1:19" ht="47.25">
      <c r="A28" s="30"/>
      <c r="B28" s="49" t="s">
        <v>118</v>
      </c>
      <c r="C28" s="37" t="s">
        <v>206</v>
      </c>
      <c r="D28" s="18" t="s">
        <v>22</v>
      </c>
      <c r="E28" s="18" t="s">
        <v>6</v>
      </c>
      <c r="F28" s="63" t="s">
        <v>5</v>
      </c>
      <c r="G28" s="81">
        <v>5451.4</v>
      </c>
      <c r="R28" s="81">
        <v>5451.4</v>
      </c>
      <c r="S28" s="81">
        <v>5451.4</v>
      </c>
    </row>
    <row r="29" spans="1:20" s="3" customFormat="1" ht="65.25" customHeight="1">
      <c r="A29" s="29"/>
      <c r="B29" s="48" t="s">
        <v>278</v>
      </c>
      <c r="C29" s="36" t="s">
        <v>119</v>
      </c>
      <c r="D29" s="17"/>
      <c r="E29" s="17"/>
      <c r="F29" s="62"/>
      <c r="G29" s="100">
        <f>G30</f>
        <v>6480</v>
      </c>
      <c r="H29" s="109"/>
      <c r="I29" s="110"/>
      <c r="J29" s="110"/>
      <c r="K29" s="110"/>
      <c r="L29" s="110"/>
      <c r="M29" s="110"/>
      <c r="N29" s="110"/>
      <c r="O29" s="110"/>
      <c r="P29" s="110"/>
      <c r="Q29" s="110"/>
      <c r="R29" s="100">
        <f>R30</f>
        <v>6480</v>
      </c>
      <c r="S29" s="100">
        <f>S30</f>
        <v>6480</v>
      </c>
      <c r="T29" s="5"/>
    </row>
    <row r="30" spans="1:20" s="3" customFormat="1" ht="50.25" customHeight="1">
      <c r="A30" s="29"/>
      <c r="B30" s="49" t="s">
        <v>166</v>
      </c>
      <c r="C30" s="37" t="s">
        <v>120</v>
      </c>
      <c r="D30" s="18"/>
      <c r="E30" s="18"/>
      <c r="F30" s="63"/>
      <c r="G30" s="81">
        <f>G31+G32+G33</f>
        <v>6480</v>
      </c>
      <c r="H30" s="109"/>
      <c r="I30" s="110"/>
      <c r="J30" s="110"/>
      <c r="K30" s="110"/>
      <c r="L30" s="110"/>
      <c r="M30" s="110"/>
      <c r="N30" s="110"/>
      <c r="O30" s="110"/>
      <c r="P30" s="110"/>
      <c r="Q30" s="110"/>
      <c r="R30" s="81">
        <f>R31+R32+R33</f>
        <v>6480</v>
      </c>
      <c r="S30" s="81">
        <f>S31+S32+S33</f>
        <v>6480</v>
      </c>
      <c r="T30" s="5"/>
    </row>
    <row r="31" spans="1:20" s="3" customFormat="1" ht="110.25">
      <c r="A31" s="29"/>
      <c r="B31" s="51" t="s">
        <v>30</v>
      </c>
      <c r="C31" s="38" t="s">
        <v>140</v>
      </c>
      <c r="D31" s="16" t="s">
        <v>21</v>
      </c>
      <c r="E31" s="16" t="s">
        <v>6</v>
      </c>
      <c r="F31" s="64" t="s">
        <v>9</v>
      </c>
      <c r="G31" s="81">
        <v>6290.2</v>
      </c>
      <c r="H31" s="109"/>
      <c r="I31" s="110"/>
      <c r="J31" s="110"/>
      <c r="K31" s="110"/>
      <c r="L31" s="110"/>
      <c r="M31" s="110"/>
      <c r="N31" s="110"/>
      <c r="O31" s="110"/>
      <c r="P31" s="110"/>
      <c r="Q31" s="110"/>
      <c r="R31" s="81">
        <v>6290.2</v>
      </c>
      <c r="S31" s="81">
        <v>6290.2</v>
      </c>
      <c r="T31" s="5"/>
    </row>
    <row r="32" spans="1:20" s="3" customFormat="1" ht="62.25" customHeight="1">
      <c r="A32" s="29"/>
      <c r="B32" s="51" t="s">
        <v>31</v>
      </c>
      <c r="C32" s="38" t="s">
        <v>140</v>
      </c>
      <c r="D32" s="16" t="s">
        <v>20</v>
      </c>
      <c r="E32" s="16" t="s">
        <v>6</v>
      </c>
      <c r="F32" s="64" t="s">
        <v>9</v>
      </c>
      <c r="G32" s="81">
        <v>180</v>
      </c>
      <c r="H32" s="109"/>
      <c r="I32" s="110"/>
      <c r="J32" s="110"/>
      <c r="K32" s="110"/>
      <c r="L32" s="110"/>
      <c r="M32" s="110"/>
      <c r="N32" s="110"/>
      <c r="O32" s="110"/>
      <c r="P32" s="110"/>
      <c r="Q32" s="110"/>
      <c r="R32" s="81">
        <v>180</v>
      </c>
      <c r="S32" s="81">
        <v>180</v>
      </c>
      <c r="T32" s="5"/>
    </row>
    <row r="33" spans="1:19" ht="47.25" customHeight="1">
      <c r="A33" s="30"/>
      <c r="B33" s="51" t="s">
        <v>26</v>
      </c>
      <c r="C33" s="38" t="s">
        <v>140</v>
      </c>
      <c r="D33" s="16" t="s">
        <v>16</v>
      </c>
      <c r="E33" s="16" t="s">
        <v>6</v>
      </c>
      <c r="F33" s="64" t="s">
        <v>9</v>
      </c>
      <c r="G33" s="81">
        <v>9.8</v>
      </c>
      <c r="H33" s="105" t="e">
        <f>#REF!</f>
        <v>#REF!</v>
      </c>
      <c r="I33" s="106" t="e">
        <f>#REF!</f>
        <v>#REF!</v>
      </c>
      <c r="J33" s="106" t="e">
        <f>#REF!</f>
        <v>#REF!</v>
      </c>
      <c r="K33" s="106" t="e">
        <f>#REF!</f>
        <v>#REF!</v>
      </c>
      <c r="L33" s="106" t="e">
        <f>#REF!</f>
        <v>#REF!</v>
      </c>
      <c r="M33" s="106" t="e">
        <f>#REF!</f>
        <v>#REF!</v>
      </c>
      <c r="N33" s="106" t="e">
        <f>#REF!</f>
        <v>#REF!</v>
      </c>
      <c r="O33" s="106" t="e">
        <f>#REF!</f>
        <v>#REF!</v>
      </c>
      <c r="P33" s="106" t="e">
        <f>#REF!</f>
        <v>#REF!</v>
      </c>
      <c r="Q33" s="106" t="e">
        <f>#REF!</f>
        <v>#REF!</v>
      </c>
      <c r="R33" s="81">
        <v>9.8</v>
      </c>
      <c r="S33" s="81">
        <v>9.8</v>
      </c>
    </row>
    <row r="34" spans="1:19" ht="47.25">
      <c r="A34" s="30" t="s">
        <v>169</v>
      </c>
      <c r="B34" s="52" t="s">
        <v>282</v>
      </c>
      <c r="C34" s="39" t="s">
        <v>8</v>
      </c>
      <c r="D34" s="14"/>
      <c r="E34" s="14"/>
      <c r="F34" s="65"/>
      <c r="G34" s="98">
        <f>G35+G38+G41</f>
        <v>26797.8</v>
      </c>
      <c r="H34" s="111"/>
      <c r="I34" s="112"/>
      <c r="J34" s="112"/>
      <c r="K34" s="112"/>
      <c r="L34" s="112"/>
      <c r="M34" s="112"/>
      <c r="N34" s="112"/>
      <c r="O34" s="112"/>
      <c r="P34" s="112"/>
      <c r="Q34" s="112"/>
      <c r="R34" s="98">
        <f>R35+R38+R41</f>
        <v>26797.8</v>
      </c>
      <c r="S34" s="98">
        <f>S35+S38+S41</f>
        <v>26797.8</v>
      </c>
    </row>
    <row r="35" spans="1:19" ht="30">
      <c r="A35" s="30"/>
      <c r="B35" s="53" t="s">
        <v>209</v>
      </c>
      <c r="C35" s="40" t="s">
        <v>211</v>
      </c>
      <c r="D35" s="15"/>
      <c r="E35" s="15"/>
      <c r="F35" s="66"/>
      <c r="G35" s="100">
        <f>G36</f>
        <v>188.2</v>
      </c>
      <c r="H35" s="111"/>
      <c r="I35" s="112"/>
      <c r="J35" s="112"/>
      <c r="K35" s="112"/>
      <c r="L35" s="112"/>
      <c r="M35" s="112"/>
      <c r="N35" s="112"/>
      <c r="O35" s="112"/>
      <c r="P35" s="112"/>
      <c r="Q35" s="112"/>
      <c r="R35" s="100">
        <f>R36</f>
        <v>188.2</v>
      </c>
      <c r="S35" s="100">
        <f>S36</f>
        <v>188.2</v>
      </c>
    </row>
    <row r="36" spans="1:19" ht="30">
      <c r="A36" s="30"/>
      <c r="B36" s="54" t="s">
        <v>210</v>
      </c>
      <c r="C36" s="38" t="s">
        <v>212</v>
      </c>
      <c r="D36" s="16"/>
      <c r="E36" s="14"/>
      <c r="F36" s="65"/>
      <c r="G36" s="81">
        <f>G37</f>
        <v>188.2</v>
      </c>
      <c r="H36" s="111"/>
      <c r="I36" s="112"/>
      <c r="J36" s="112"/>
      <c r="K36" s="112"/>
      <c r="L36" s="112"/>
      <c r="M36" s="112"/>
      <c r="N36" s="112"/>
      <c r="O36" s="112"/>
      <c r="P36" s="112"/>
      <c r="Q36" s="112"/>
      <c r="R36" s="81">
        <f>R37</f>
        <v>188.2</v>
      </c>
      <c r="S36" s="81">
        <f>S37</f>
        <v>188.2</v>
      </c>
    </row>
    <row r="37" spans="1:19" ht="60">
      <c r="A37" s="30"/>
      <c r="B37" s="54" t="s">
        <v>31</v>
      </c>
      <c r="C37" s="38" t="s">
        <v>213</v>
      </c>
      <c r="D37" s="16" t="s">
        <v>20</v>
      </c>
      <c r="E37" s="16" t="s">
        <v>4</v>
      </c>
      <c r="F37" s="64" t="s">
        <v>9</v>
      </c>
      <c r="G37" s="81">
        <v>188.2</v>
      </c>
      <c r="H37" s="111"/>
      <c r="I37" s="112"/>
      <c r="J37" s="112"/>
      <c r="K37" s="112"/>
      <c r="L37" s="112"/>
      <c r="M37" s="112"/>
      <c r="N37" s="112"/>
      <c r="O37" s="112"/>
      <c r="P37" s="112"/>
      <c r="Q37" s="112"/>
      <c r="R37" s="81">
        <v>188.2</v>
      </c>
      <c r="S37" s="81">
        <v>188.2</v>
      </c>
    </row>
    <row r="38" spans="1:19" ht="30">
      <c r="A38" s="30"/>
      <c r="B38" s="53" t="s">
        <v>138</v>
      </c>
      <c r="C38" s="41" t="s">
        <v>127</v>
      </c>
      <c r="D38" s="15"/>
      <c r="E38" s="15"/>
      <c r="F38" s="66"/>
      <c r="G38" s="100">
        <f>G39</f>
        <v>22712.3</v>
      </c>
      <c r="H38" s="111"/>
      <c r="I38" s="112"/>
      <c r="J38" s="112"/>
      <c r="K38" s="112"/>
      <c r="L38" s="112"/>
      <c r="M38" s="112"/>
      <c r="N38" s="112"/>
      <c r="O38" s="112"/>
      <c r="P38" s="112"/>
      <c r="Q38" s="112"/>
      <c r="R38" s="100">
        <f>R39</f>
        <v>22712.3</v>
      </c>
      <c r="S38" s="100">
        <f>S39</f>
        <v>22712.3</v>
      </c>
    </row>
    <row r="39" spans="1:19" ht="45.75" customHeight="1">
      <c r="A39" s="30"/>
      <c r="B39" s="54" t="s">
        <v>125</v>
      </c>
      <c r="C39" s="42" t="s">
        <v>215</v>
      </c>
      <c r="D39" s="16"/>
      <c r="E39" s="16"/>
      <c r="F39" s="64"/>
      <c r="G39" s="81">
        <f>G40</f>
        <v>22712.3</v>
      </c>
      <c r="H39" s="111"/>
      <c r="I39" s="112"/>
      <c r="J39" s="112"/>
      <c r="K39" s="112"/>
      <c r="L39" s="112"/>
      <c r="M39" s="112"/>
      <c r="N39" s="112"/>
      <c r="O39" s="112"/>
      <c r="P39" s="112"/>
      <c r="Q39" s="112"/>
      <c r="R39" s="81">
        <f>R40</f>
        <v>22712.3</v>
      </c>
      <c r="S39" s="81">
        <f>S40</f>
        <v>22712.3</v>
      </c>
    </row>
    <row r="40" spans="1:19" ht="30">
      <c r="A40" s="30"/>
      <c r="B40" s="50" t="s">
        <v>126</v>
      </c>
      <c r="C40" s="42" t="s">
        <v>128</v>
      </c>
      <c r="D40" s="16" t="s">
        <v>0</v>
      </c>
      <c r="E40" s="16" t="s">
        <v>13</v>
      </c>
      <c r="F40" s="64" t="s">
        <v>4</v>
      </c>
      <c r="G40" s="81">
        <v>22712.3</v>
      </c>
      <c r="H40" s="111"/>
      <c r="I40" s="112"/>
      <c r="J40" s="112"/>
      <c r="K40" s="112"/>
      <c r="L40" s="112"/>
      <c r="M40" s="112"/>
      <c r="N40" s="112"/>
      <c r="O40" s="112"/>
      <c r="P40" s="112"/>
      <c r="Q40" s="112"/>
      <c r="R40" s="81">
        <v>22712.3</v>
      </c>
      <c r="S40" s="81">
        <v>22712.3</v>
      </c>
    </row>
    <row r="41" spans="1:19" ht="30.75" customHeight="1">
      <c r="A41" s="30"/>
      <c r="B41" s="55" t="s">
        <v>214</v>
      </c>
      <c r="C41" s="40" t="s">
        <v>121</v>
      </c>
      <c r="D41" s="15"/>
      <c r="E41" s="15"/>
      <c r="F41" s="66"/>
      <c r="G41" s="100">
        <f>G42</f>
        <v>3897.3</v>
      </c>
      <c r="H41" s="111"/>
      <c r="I41" s="112"/>
      <c r="J41" s="112"/>
      <c r="K41" s="112"/>
      <c r="L41" s="112"/>
      <c r="M41" s="112"/>
      <c r="N41" s="112"/>
      <c r="O41" s="112"/>
      <c r="P41" s="112"/>
      <c r="Q41" s="112"/>
      <c r="R41" s="100">
        <f>R42</f>
        <v>3897.3</v>
      </c>
      <c r="S41" s="100">
        <f>S42</f>
        <v>3897.3</v>
      </c>
    </row>
    <row r="42" spans="1:19" ht="46.5" customHeight="1">
      <c r="A42" s="30"/>
      <c r="B42" s="51" t="s">
        <v>122</v>
      </c>
      <c r="C42" s="38" t="s">
        <v>123</v>
      </c>
      <c r="D42" s="16"/>
      <c r="E42" s="16"/>
      <c r="F42" s="64"/>
      <c r="G42" s="81">
        <f>G43+G44+G45</f>
        <v>3897.3</v>
      </c>
      <c r="H42" s="111"/>
      <c r="I42" s="112"/>
      <c r="J42" s="112"/>
      <c r="K42" s="112"/>
      <c r="L42" s="112"/>
      <c r="M42" s="112"/>
      <c r="N42" s="112"/>
      <c r="O42" s="112"/>
      <c r="P42" s="112"/>
      <c r="Q42" s="112"/>
      <c r="R42" s="81">
        <f>R43+R44+R45</f>
        <v>3897.3</v>
      </c>
      <c r="S42" s="81">
        <f>S43+S44+S45</f>
        <v>3897.3</v>
      </c>
    </row>
    <row r="43" spans="1:19" ht="93" customHeight="1">
      <c r="A43" s="30"/>
      <c r="B43" s="51" t="s">
        <v>30</v>
      </c>
      <c r="C43" s="38" t="s">
        <v>124</v>
      </c>
      <c r="D43" s="16" t="s">
        <v>21</v>
      </c>
      <c r="E43" s="16" t="s">
        <v>4</v>
      </c>
      <c r="F43" s="64" t="s">
        <v>9</v>
      </c>
      <c r="G43" s="81">
        <v>3137.3</v>
      </c>
      <c r="H43" s="105" t="e">
        <f>H44+#REF!</f>
        <v>#REF!</v>
      </c>
      <c r="I43" s="106" t="e">
        <f>I44+#REF!</f>
        <v>#REF!</v>
      </c>
      <c r="J43" s="106" t="e">
        <f>J44+#REF!</f>
        <v>#REF!</v>
      </c>
      <c r="K43" s="106" t="e">
        <f>K44+#REF!</f>
        <v>#REF!</v>
      </c>
      <c r="L43" s="106" t="e">
        <f>L44+#REF!</f>
        <v>#REF!</v>
      </c>
      <c r="M43" s="106" t="e">
        <f>M44+#REF!</f>
        <v>#REF!</v>
      </c>
      <c r="N43" s="106" t="e">
        <f>N44+#REF!</f>
        <v>#REF!</v>
      </c>
      <c r="O43" s="106" t="e">
        <f>O44+#REF!</f>
        <v>#REF!</v>
      </c>
      <c r="P43" s="106" t="e">
        <f>P44+#REF!</f>
        <v>#REF!</v>
      </c>
      <c r="Q43" s="106" t="e">
        <f>Q44+#REF!</f>
        <v>#REF!</v>
      </c>
      <c r="R43" s="81">
        <v>3137.3</v>
      </c>
      <c r="S43" s="81">
        <v>3137.3</v>
      </c>
    </row>
    <row r="44" spans="1:19" ht="63">
      <c r="A44" s="30"/>
      <c r="B44" s="51" t="s">
        <v>31</v>
      </c>
      <c r="C44" s="38" t="s">
        <v>124</v>
      </c>
      <c r="D44" s="16" t="s">
        <v>20</v>
      </c>
      <c r="E44" s="16" t="s">
        <v>4</v>
      </c>
      <c r="F44" s="64" t="s">
        <v>9</v>
      </c>
      <c r="G44" s="81">
        <v>755.2</v>
      </c>
      <c r="H44" s="105" t="e">
        <f>H45+#REF!+#REF!</f>
        <v>#REF!</v>
      </c>
      <c r="I44" s="106" t="e">
        <f>I45+#REF!+#REF!</f>
        <v>#REF!</v>
      </c>
      <c r="J44" s="106" t="e">
        <f>J45+#REF!+#REF!</f>
        <v>#REF!</v>
      </c>
      <c r="K44" s="106" t="e">
        <f>K45+#REF!+#REF!</f>
        <v>#REF!</v>
      </c>
      <c r="L44" s="106" t="e">
        <f>L45+#REF!+#REF!</f>
        <v>#REF!</v>
      </c>
      <c r="M44" s="106" t="e">
        <f>M45+#REF!+#REF!</f>
        <v>#REF!</v>
      </c>
      <c r="N44" s="106" t="e">
        <f>N45+#REF!+#REF!</f>
        <v>#REF!</v>
      </c>
      <c r="O44" s="106" t="e">
        <f>O45+#REF!+#REF!</f>
        <v>#REF!</v>
      </c>
      <c r="P44" s="106" t="e">
        <f>P45+#REF!+#REF!</f>
        <v>#REF!</v>
      </c>
      <c r="Q44" s="106" t="e">
        <f>Q45+#REF!+#REF!</f>
        <v>#REF!</v>
      </c>
      <c r="R44" s="81">
        <v>755.2</v>
      </c>
      <c r="S44" s="81">
        <v>755.2</v>
      </c>
    </row>
    <row r="45" spans="1:19" ht="43.5" customHeight="1">
      <c r="A45" s="30"/>
      <c r="B45" s="51" t="s">
        <v>131</v>
      </c>
      <c r="C45" s="38" t="s">
        <v>124</v>
      </c>
      <c r="D45" s="16" t="s">
        <v>16</v>
      </c>
      <c r="E45" s="16" t="s">
        <v>4</v>
      </c>
      <c r="F45" s="64" t="s">
        <v>9</v>
      </c>
      <c r="G45" s="81">
        <v>4.8</v>
      </c>
      <c r="H45" s="105" t="e">
        <f>#REF!+#REF!</f>
        <v>#REF!</v>
      </c>
      <c r="I45" s="106" t="e">
        <f>#REF!+#REF!</f>
        <v>#REF!</v>
      </c>
      <c r="J45" s="106" t="e">
        <f>#REF!+#REF!</f>
        <v>#REF!</v>
      </c>
      <c r="K45" s="106" t="e">
        <f>#REF!+#REF!</f>
        <v>#REF!</v>
      </c>
      <c r="L45" s="106" t="e">
        <f>#REF!+#REF!</f>
        <v>#REF!</v>
      </c>
      <c r="M45" s="106" t="e">
        <f>#REF!+#REF!</f>
        <v>#REF!</v>
      </c>
      <c r="N45" s="106" t="e">
        <f>#REF!+#REF!</f>
        <v>#REF!</v>
      </c>
      <c r="O45" s="106" t="e">
        <f>#REF!+#REF!</f>
        <v>#REF!</v>
      </c>
      <c r="P45" s="106" t="e">
        <f>#REF!+#REF!</f>
        <v>#REF!</v>
      </c>
      <c r="Q45" s="106" t="e">
        <f>#REF!+#REF!</f>
        <v>#REF!</v>
      </c>
      <c r="R45" s="81">
        <v>4.8</v>
      </c>
      <c r="S45" s="81">
        <v>4.8</v>
      </c>
    </row>
    <row r="46" spans="1:21" s="1" customFormat="1" ht="36" customHeight="1">
      <c r="A46" s="31" t="s">
        <v>170</v>
      </c>
      <c r="B46" s="47" t="s">
        <v>42</v>
      </c>
      <c r="C46" s="39" t="s">
        <v>7</v>
      </c>
      <c r="D46" s="12"/>
      <c r="E46" s="12"/>
      <c r="F46" s="67"/>
      <c r="G46" s="98">
        <f>G47+G56+G75+G84+G87</f>
        <v>270984</v>
      </c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98">
        <f>R47+R56+R75+R84+R87</f>
        <v>271736.10000000003</v>
      </c>
      <c r="S46" s="98">
        <f>S47+S56+S75+S84+S87</f>
        <v>272727.80000000005</v>
      </c>
      <c r="U46"/>
    </row>
    <row r="47" spans="1:21" s="1" customFormat="1" ht="31.5">
      <c r="A47" s="31"/>
      <c r="B47" s="55" t="s">
        <v>61</v>
      </c>
      <c r="C47" s="40" t="s">
        <v>62</v>
      </c>
      <c r="D47" s="15"/>
      <c r="E47" s="15"/>
      <c r="F47" s="66"/>
      <c r="G47" s="100">
        <f>G48</f>
        <v>63253.49999999999</v>
      </c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100">
        <f>R48</f>
        <v>63253.49999999999</v>
      </c>
      <c r="S47" s="100">
        <f>S48</f>
        <v>63253.49999999999</v>
      </c>
      <c r="U47"/>
    </row>
    <row r="48" spans="1:21" s="1" customFormat="1" ht="31.5">
      <c r="A48" s="31"/>
      <c r="B48" s="51" t="s">
        <v>64</v>
      </c>
      <c r="C48" s="38" t="s">
        <v>63</v>
      </c>
      <c r="D48" s="16"/>
      <c r="E48" s="16"/>
      <c r="F48" s="64"/>
      <c r="G48" s="81">
        <f>G49+G50+G51+G52+G53+G54+G55</f>
        <v>63253.49999999999</v>
      </c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1">
        <f>R49+R50+R51+R52+R53+R54+R55</f>
        <v>63253.49999999999</v>
      </c>
      <c r="S48" s="81">
        <f>S49+S50+S51+S52+S53+S54+S55</f>
        <v>63253.49999999999</v>
      </c>
      <c r="U48"/>
    </row>
    <row r="49" spans="1:21" s="1" customFormat="1" ht="63">
      <c r="A49" s="31"/>
      <c r="B49" s="51" t="s">
        <v>189</v>
      </c>
      <c r="C49" s="38" t="s">
        <v>66</v>
      </c>
      <c r="D49" s="16" t="s">
        <v>20</v>
      </c>
      <c r="E49" s="16" t="s">
        <v>11</v>
      </c>
      <c r="F49" s="64" t="s">
        <v>4</v>
      </c>
      <c r="G49" s="81">
        <v>15550</v>
      </c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1">
        <v>15550</v>
      </c>
      <c r="S49" s="81">
        <v>15550</v>
      </c>
      <c r="U49"/>
    </row>
    <row r="50" spans="1:21" s="1" customFormat="1" ht="47.25">
      <c r="A50" s="31"/>
      <c r="B50" s="51" t="s">
        <v>65</v>
      </c>
      <c r="C50" s="38" t="s">
        <v>66</v>
      </c>
      <c r="D50" s="16" t="s">
        <v>16</v>
      </c>
      <c r="E50" s="16" t="s">
        <v>11</v>
      </c>
      <c r="F50" s="64" t="s">
        <v>4</v>
      </c>
      <c r="G50" s="81">
        <v>137.8</v>
      </c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1">
        <v>137.8</v>
      </c>
      <c r="S50" s="81">
        <v>137.8</v>
      </c>
      <c r="U50"/>
    </row>
    <row r="51" spans="1:21" s="1" customFormat="1" ht="101.25" customHeight="1">
      <c r="A51" s="31"/>
      <c r="B51" s="51" t="s">
        <v>136</v>
      </c>
      <c r="C51" s="38" t="s">
        <v>216</v>
      </c>
      <c r="D51" s="16" t="s">
        <v>21</v>
      </c>
      <c r="E51" s="16" t="s">
        <v>11</v>
      </c>
      <c r="F51" s="64" t="s">
        <v>4</v>
      </c>
      <c r="G51" s="81">
        <v>42758.6</v>
      </c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1">
        <v>42758.6</v>
      </c>
      <c r="S51" s="81">
        <v>42758.6</v>
      </c>
      <c r="U51"/>
    </row>
    <row r="52" spans="1:21" s="1" customFormat="1" ht="63">
      <c r="A52" s="31"/>
      <c r="B52" s="51" t="s">
        <v>151</v>
      </c>
      <c r="C52" s="38" t="s">
        <v>216</v>
      </c>
      <c r="D52" s="16" t="s">
        <v>20</v>
      </c>
      <c r="E52" s="16" t="s">
        <v>11</v>
      </c>
      <c r="F52" s="64" t="s">
        <v>4</v>
      </c>
      <c r="G52" s="81">
        <v>963.7</v>
      </c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1">
        <v>963.7</v>
      </c>
      <c r="S52" s="81">
        <v>963.7</v>
      </c>
      <c r="U52"/>
    </row>
    <row r="53" spans="1:21" s="1" customFormat="1" ht="157.5">
      <c r="A53" s="31"/>
      <c r="B53" s="51" t="s">
        <v>47</v>
      </c>
      <c r="C53" s="37" t="s">
        <v>217</v>
      </c>
      <c r="D53" s="16" t="s">
        <v>21</v>
      </c>
      <c r="E53" s="16" t="s">
        <v>11</v>
      </c>
      <c r="F53" s="64" t="s">
        <v>4</v>
      </c>
      <c r="G53" s="81">
        <v>954</v>
      </c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1">
        <v>954</v>
      </c>
      <c r="S53" s="81">
        <v>954</v>
      </c>
      <c r="U53"/>
    </row>
    <row r="54" spans="1:21" s="1" customFormat="1" ht="110.25">
      <c r="A54" s="31"/>
      <c r="B54" s="51" t="s">
        <v>67</v>
      </c>
      <c r="C54" s="37" t="s">
        <v>217</v>
      </c>
      <c r="D54" s="16" t="s">
        <v>22</v>
      </c>
      <c r="E54" s="16" t="s">
        <v>11</v>
      </c>
      <c r="F54" s="64" t="s">
        <v>4</v>
      </c>
      <c r="G54" s="81">
        <v>90</v>
      </c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1">
        <v>90</v>
      </c>
      <c r="S54" s="81">
        <v>90</v>
      </c>
      <c r="U54"/>
    </row>
    <row r="55" spans="1:21" s="1" customFormat="1" ht="85.5" customHeight="1">
      <c r="A55" s="31"/>
      <c r="B55" s="51" t="s">
        <v>250</v>
      </c>
      <c r="C55" s="38" t="s">
        <v>68</v>
      </c>
      <c r="D55" s="16" t="s">
        <v>20</v>
      </c>
      <c r="E55" s="16" t="s">
        <v>11</v>
      </c>
      <c r="F55" s="64" t="s">
        <v>4</v>
      </c>
      <c r="G55" s="81">
        <v>2799.4</v>
      </c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1">
        <v>2799.4</v>
      </c>
      <c r="S55" s="81">
        <v>2799.4</v>
      </c>
      <c r="U55"/>
    </row>
    <row r="56" spans="1:21" s="1" customFormat="1" ht="31.5">
      <c r="A56" s="31"/>
      <c r="B56" s="55" t="s">
        <v>69</v>
      </c>
      <c r="C56" s="40" t="s">
        <v>70</v>
      </c>
      <c r="D56" s="15"/>
      <c r="E56" s="15"/>
      <c r="F56" s="66"/>
      <c r="G56" s="100">
        <f>G57</f>
        <v>192436.5</v>
      </c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100">
        <f>R57</f>
        <v>193169.5</v>
      </c>
      <c r="S56" s="100">
        <f>S57</f>
        <v>194161.2</v>
      </c>
      <c r="U56"/>
    </row>
    <row r="57" spans="1:21" s="1" customFormat="1" ht="31.5">
      <c r="A57" s="31"/>
      <c r="B57" s="51" t="s">
        <v>143</v>
      </c>
      <c r="C57" s="38" t="s">
        <v>139</v>
      </c>
      <c r="D57" s="16"/>
      <c r="E57" s="16"/>
      <c r="F57" s="64"/>
      <c r="G57" s="81">
        <f>SUM(G58:G74)</f>
        <v>192436.5</v>
      </c>
      <c r="H57" s="81">
        <f aca="true" t="shared" si="2" ref="H57:S57">SUM(H58:H74)</f>
        <v>0</v>
      </c>
      <c r="I57" s="81">
        <f t="shared" si="2"/>
        <v>0</v>
      </c>
      <c r="J57" s="81">
        <f t="shared" si="2"/>
        <v>0</v>
      </c>
      <c r="K57" s="81">
        <f t="shared" si="2"/>
        <v>0</v>
      </c>
      <c r="L57" s="81">
        <f t="shared" si="2"/>
        <v>0</v>
      </c>
      <c r="M57" s="81">
        <f t="shared" si="2"/>
        <v>0</v>
      </c>
      <c r="N57" s="81">
        <f t="shared" si="2"/>
        <v>0</v>
      </c>
      <c r="O57" s="81">
        <f t="shared" si="2"/>
        <v>0</v>
      </c>
      <c r="P57" s="81">
        <f t="shared" si="2"/>
        <v>0</v>
      </c>
      <c r="Q57" s="81">
        <f t="shared" si="2"/>
        <v>0</v>
      </c>
      <c r="R57" s="81">
        <f t="shared" si="2"/>
        <v>193169.5</v>
      </c>
      <c r="S57" s="81">
        <f t="shared" si="2"/>
        <v>194161.2</v>
      </c>
      <c r="U57"/>
    </row>
    <row r="58" spans="1:21" s="1" customFormat="1" ht="63">
      <c r="A58" s="31"/>
      <c r="B58" s="51" t="s">
        <v>152</v>
      </c>
      <c r="C58" s="38" t="s">
        <v>72</v>
      </c>
      <c r="D58" s="16" t="s">
        <v>20</v>
      </c>
      <c r="E58" s="16" t="s">
        <v>11</v>
      </c>
      <c r="F58" s="64" t="s">
        <v>8</v>
      </c>
      <c r="G58" s="81">
        <v>18276.1</v>
      </c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1">
        <v>18276.1</v>
      </c>
      <c r="S58" s="81">
        <v>18276.1</v>
      </c>
      <c r="U58"/>
    </row>
    <row r="59" spans="1:21" s="1" customFormat="1" ht="47.25">
      <c r="A59" s="31"/>
      <c r="B59" s="51" t="s">
        <v>71</v>
      </c>
      <c r="C59" s="38" t="s">
        <v>73</v>
      </c>
      <c r="D59" s="16" t="s">
        <v>16</v>
      </c>
      <c r="E59" s="16" t="s">
        <v>11</v>
      </c>
      <c r="F59" s="64" t="s">
        <v>8</v>
      </c>
      <c r="G59" s="81">
        <v>745.2</v>
      </c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1">
        <v>745.2</v>
      </c>
      <c r="S59" s="81">
        <v>745.2</v>
      </c>
      <c r="U59"/>
    </row>
    <row r="60" spans="1:21" s="1" customFormat="1" ht="94.5">
      <c r="A60" s="31"/>
      <c r="B60" s="51" t="s">
        <v>194</v>
      </c>
      <c r="C60" s="38" t="s">
        <v>218</v>
      </c>
      <c r="D60" s="18" t="s">
        <v>21</v>
      </c>
      <c r="E60" s="16" t="s">
        <v>11</v>
      </c>
      <c r="F60" s="64" t="s">
        <v>8</v>
      </c>
      <c r="G60" s="81">
        <v>150311.8</v>
      </c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1">
        <v>150311.8</v>
      </c>
      <c r="S60" s="81">
        <v>150311.8</v>
      </c>
      <c r="U60"/>
    </row>
    <row r="61" spans="1:21" s="1" customFormat="1" ht="64.5" customHeight="1">
      <c r="A61" s="31"/>
      <c r="B61" s="51" t="s">
        <v>195</v>
      </c>
      <c r="C61" s="38" t="s">
        <v>218</v>
      </c>
      <c r="D61" s="18" t="s">
        <v>20</v>
      </c>
      <c r="E61" s="16" t="s">
        <v>11</v>
      </c>
      <c r="F61" s="64" t="s">
        <v>8</v>
      </c>
      <c r="G61" s="81">
        <v>2371.2</v>
      </c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1">
        <v>2371.2</v>
      </c>
      <c r="S61" s="81">
        <v>2371.2</v>
      </c>
      <c r="U61"/>
    </row>
    <row r="62" spans="1:21" s="1" customFormat="1" ht="143.25" customHeight="1">
      <c r="A62" s="31"/>
      <c r="B62" s="51" t="s">
        <v>83</v>
      </c>
      <c r="C62" s="37" t="s">
        <v>219</v>
      </c>
      <c r="D62" s="16" t="s">
        <v>21</v>
      </c>
      <c r="E62" s="16" t="s">
        <v>11</v>
      </c>
      <c r="F62" s="64" t="s">
        <v>8</v>
      </c>
      <c r="G62" s="81">
        <v>3240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1">
        <v>3240</v>
      </c>
      <c r="S62" s="81">
        <v>3240</v>
      </c>
      <c r="U62"/>
    </row>
    <row r="63" spans="1:21" s="1" customFormat="1" ht="98.25" customHeight="1">
      <c r="A63" s="31"/>
      <c r="B63" s="51" t="s">
        <v>67</v>
      </c>
      <c r="C63" s="37" t="s">
        <v>219</v>
      </c>
      <c r="D63" s="16" t="s">
        <v>22</v>
      </c>
      <c r="E63" s="16" t="s">
        <v>11</v>
      </c>
      <c r="F63" s="64" t="s">
        <v>8</v>
      </c>
      <c r="G63" s="81">
        <v>396</v>
      </c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1">
        <v>396</v>
      </c>
      <c r="S63" s="81">
        <v>396</v>
      </c>
      <c r="U63"/>
    </row>
    <row r="64" spans="1:21" s="1" customFormat="1" ht="110.25">
      <c r="A64" s="31"/>
      <c r="B64" s="51" t="s">
        <v>80</v>
      </c>
      <c r="C64" s="38" t="s">
        <v>81</v>
      </c>
      <c r="D64" s="16" t="s">
        <v>21</v>
      </c>
      <c r="E64" s="16" t="s">
        <v>11</v>
      </c>
      <c r="F64" s="64" t="s">
        <v>220</v>
      </c>
      <c r="G64" s="81">
        <v>4444</v>
      </c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1">
        <v>4444</v>
      </c>
      <c r="S64" s="81">
        <v>4444</v>
      </c>
      <c r="U64"/>
    </row>
    <row r="65" spans="1:21" s="1" customFormat="1" ht="63">
      <c r="A65" s="31"/>
      <c r="B65" s="51" t="s">
        <v>251</v>
      </c>
      <c r="C65" s="38" t="s">
        <v>81</v>
      </c>
      <c r="D65" s="16" t="s">
        <v>20</v>
      </c>
      <c r="E65" s="16" t="s">
        <v>11</v>
      </c>
      <c r="F65" s="64" t="s">
        <v>220</v>
      </c>
      <c r="G65" s="81">
        <v>3336.5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1">
        <v>3336.5</v>
      </c>
      <c r="S65" s="81">
        <v>3336.5</v>
      </c>
      <c r="U65"/>
    </row>
    <row r="66" spans="1:21" s="1" customFormat="1" ht="47.25">
      <c r="A66" s="31"/>
      <c r="B66" s="51" t="s">
        <v>82</v>
      </c>
      <c r="C66" s="38" t="s">
        <v>81</v>
      </c>
      <c r="D66" s="16" t="s">
        <v>16</v>
      </c>
      <c r="E66" s="16" t="s">
        <v>11</v>
      </c>
      <c r="F66" s="64" t="s">
        <v>220</v>
      </c>
      <c r="G66" s="81">
        <v>541</v>
      </c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1">
        <v>1202</v>
      </c>
      <c r="S66" s="81">
        <v>2193.7</v>
      </c>
      <c r="U66"/>
    </row>
    <row r="67" spans="1:21" s="1" customFormat="1" ht="157.5">
      <c r="A67" s="31"/>
      <c r="B67" s="51" t="s">
        <v>47</v>
      </c>
      <c r="C67" s="37" t="s">
        <v>219</v>
      </c>
      <c r="D67" s="16" t="s">
        <v>21</v>
      </c>
      <c r="E67" s="16" t="s">
        <v>11</v>
      </c>
      <c r="F67" s="64" t="s">
        <v>7</v>
      </c>
      <c r="G67" s="81">
        <v>18</v>
      </c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1">
        <v>90</v>
      </c>
      <c r="S67" s="81">
        <v>90</v>
      </c>
      <c r="U67"/>
    </row>
    <row r="68" spans="1:21" s="1" customFormat="1" ht="105.75" customHeight="1">
      <c r="A68" s="31"/>
      <c r="B68" s="51" t="s">
        <v>67</v>
      </c>
      <c r="C68" s="37" t="s">
        <v>219</v>
      </c>
      <c r="D68" s="16" t="s">
        <v>22</v>
      </c>
      <c r="E68" s="16" t="s">
        <v>11</v>
      </c>
      <c r="F68" s="64" t="s">
        <v>7</v>
      </c>
      <c r="G68" s="81">
        <v>0</v>
      </c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1">
        <v>0</v>
      </c>
      <c r="S68" s="81">
        <v>0</v>
      </c>
      <c r="U68"/>
    </row>
    <row r="69" spans="1:21" s="1" customFormat="1" ht="93" customHeight="1">
      <c r="A69" s="31"/>
      <c r="B69" s="51" t="s">
        <v>89</v>
      </c>
      <c r="C69" s="38" t="s">
        <v>84</v>
      </c>
      <c r="D69" s="16" t="s">
        <v>21</v>
      </c>
      <c r="E69" s="16" t="s">
        <v>11</v>
      </c>
      <c r="F69" s="64" t="s">
        <v>3</v>
      </c>
      <c r="G69" s="81">
        <v>1179.6</v>
      </c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1">
        <v>1179.6</v>
      </c>
      <c r="S69" s="81">
        <v>1179.6</v>
      </c>
      <c r="U69"/>
    </row>
    <row r="70" spans="1:21" s="1" customFormat="1" ht="63">
      <c r="A70" s="31"/>
      <c r="B70" s="51" t="s">
        <v>153</v>
      </c>
      <c r="C70" s="38" t="s">
        <v>84</v>
      </c>
      <c r="D70" s="16" t="s">
        <v>20</v>
      </c>
      <c r="E70" s="16" t="s">
        <v>11</v>
      </c>
      <c r="F70" s="64" t="s">
        <v>3</v>
      </c>
      <c r="G70" s="81">
        <v>26.4</v>
      </c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1">
        <v>26.4</v>
      </c>
      <c r="S70" s="81">
        <v>26.4</v>
      </c>
      <c r="U70"/>
    </row>
    <row r="71" spans="1:21" s="1" customFormat="1" ht="78.75">
      <c r="A71" s="31"/>
      <c r="B71" s="49" t="s">
        <v>142</v>
      </c>
      <c r="C71" s="20" t="s">
        <v>221</v>
      </c>
      <c r="D71" s="19">
        <v>300</v>
      </c>
      <c r="E71" s="19">
        <v>10</v>
      </c>
      <c r="F71" s="63" t="s">
        <v>5</v>
      </c>
      <c r="G71" s="81">
        <v>852</v>
      </c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1">
        <v>852</v>
      </c>
      <c r="S71" s="81">
        <v>852</v>
      </c>
      <c r="U71"/>
    </row>
    <row r="72" spans="1:21" s="1" customFormat="1" ht="47.25">
      <c r="A72" s="31"/>
      <c r="B72" s="51" t="s">
        <v>99</v>
      </c>
      <c r="C72" s="37" t="s">
        <v>222</v>
      </c>
      <c r="D72" s="16" t="s">
        <v>22</v>
      </c>
      <c r="E72" s="16" t="s">
        <v>6</v>
      </c>
      <c r="F72" s="64" t="s">
        <v>5</v>
      </c>
      <c r="G72" s="81">
        <v>6173.7</v>
      </c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1">
        <v>6173.7</v>
      </c>
      <c r="S72" s="81">
        <v>6173.7</v>
      </c>
      <c r="U72"/>
    </row>
    <row r="73" spans="1:21" s="1" customFormat="1" ht="78.75">
      <c r="A73" s="31"/>
      <c r="B73" s="51" t="s">
        <v>157</v>
      </c>
      <c r="C73" s="37" t="s">
        <v>223</v>
      </c>
      <c r="D73" s="16" t="s">
        <v>20</v>
      </c>
      <c r="E73" s="16" t="s">
        <v>6</v>
      </c>
      <c r="F73" s="64" t="s">
        <v>9</v>
      </c>
      <c r="G73" s="81">
        <v>262.5</v>
      </c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1">
        <v>262.5</v>
      </c>
      <c r="S73" s="81">
        <v>262.5</v>
      </c>
      <c r="U73"/>
    </row>
    <row r="74" spans="1:21" s="1" customFormat="1" ht="63">
      <c r="A74" s="31"/>
      <c r="B74" s="51" t="s">
        <v>158</v>
      </c>
      <c r="C74" s="37" t="s">
        <v>133</v>
      </c>
      <c r="D74" s="16" t="s">
        <v>20</v>
      </c>
      <c r="E74" s="16" t="s">
        <v>6</v>
      </c>
      <c r="F74" s="64" t="s">
        <v>9</v>
      </c>
      <c r="G74" s="81">
        <v>262.5</v>
      </c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1">
        <v>262.5</v>
      </c>
      <c r="S74" s="81">
        <v>262.5</v>
      </c>
      <c r="U74"/>
    </row>
    <row r="75" spans="1:21" s="1" customFormat="1" ht="78.75" customHeight="1">
      <c r="A75" s="31"/>
      <c r="B75" s="48" t="s">
        <v>43</v>
      </c>
      <c r="C75" s="36" t="s">
        <v>44</v>
      </c>
      <c r="D75" s="17"/>
      <c r="E75" s="17"/>
      <c r="F75" s="62"/>
      <c r="G75" s="100">
        <f>G76</f>
        <v>12175.1</v>
      </c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100">
        <f>R76</f>
        <v>12194.2</v>
      </c>
      <c r="S75" s="100">
        <f>S76</f>
        <v>12194.2</v>
      </c>
      <c r="U75"/>
    </row>
    <row r="76" spans="1:21" s="1" customFormat="1" ht="47.25">
      <c r="A76" s="31"/>
      <c r="B76" s="49" t="s">
        <v>45</v>
      </c>
      <c r="C76" s="37" t="s">
        <v>46</v>
      </c>
      <c r="D76" s="18"/>
      <c r="E76" s="18"/>
      <c r="F76" s="63"/>
      <c r="G76" s="81">
        <f>SUM(G77:G83)</f>
        <v>12175.1</v>
      </c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1">
        <f>SUM(R77:R83)</f>
        <v>12194.2</v>
      </c>
      <c r="S76" s="81">
        <f>SUM(S77:S83)</f>
        <v>12194.2</v>
      </c>
      <c r="U76"/>
    </row>
    <row r="77" spans="1:19" ht="157.5">
      <c r="A77" s="30"/>
      <c r="B77" s="51" t="s">
        <v>47</v>
      </c>
      <c r="C77" s="37" t="s">
        <v>224</v>
      </c>
      <c r="D77" s="18" t="s">
        <v>21</v>
      </c>
      <c r="E77" s="18" t="s">
        <v>11</v>
      </c>
      <c r="F77" s="63" t="s">
        <v>7</v>
      </c>
      <c r="G77" s="81">
        <v>196.9</v>
      </c>
      <c r="R77" s="81">
        <v>216</v>
      </c>
      <c r="S77" s="81">
        <v>216</v>
      </c>
    </row>
    <row r="78" spans="1:19" ht="110.25">
      <c r="A78" s="30"/>
      <c r="B78" s="51" t="s">
        <v>67</v>
      </c>
      <c r="C78" s="37" t="s">
        <v>219</v>
      </c>
      <c r="D78" s="16" t="s">
        <v>22</v>
      </c>
      <c r="E78" s="16" t="s">
        <v>11</v>
      </c>
      <c r="F78" s="64" t="s">
        <v>7</v>
      </c>
      <c r="G78" s="81">
        <v>18</v>
      </c>
      <c r="R78" s="81">
        <v>18</v>
      </c>
      <c r="S78" s="81">
        <v>18</v>
      </c>
    </row>
    <row r="79" spans="1:19" ht="110.25">
      <c r="A79" s="30"/>
      <c r="B79" s="51" t="s">
        <v>76</v>
      </c>
      <c r="C79" s="38" t="s">
        <v>48</v>
      </c>
      <c r="D79" s="16" t="s">
        <v>21</v>
      </c>
      <c r="E79" s="18" t="s">
        <v>11</v>
      </c>
      <c r="F79" s="63" t="s">
        <v>7</v>
      </c>
      <c r="G79" s="81">
        <v>9967.1</v>
      </c>
      <c r="R79" s="81">
        <v>9967.1</v>
      </c>
      <c r="S79" s="81">
        <v>9967.1</v>
      </c>
    </row>
    <row r="80" spans="1:19" ht="63">
      <c r="A80" s="30"/>
      <c r="B80" s="51" t="s">
        <v>77</v>
      </c>
      <c r="C80" s="38" t="s">
        <v>49</v>
      </c>
      <c r="D80" s="16" t="s">
        <v>20</v>
      </c>
      <c r="E80" s="18" t="s">
        <v>11</v>
      </c>
      <c r="F80" s="63" t="s">
        <v>7</v>
      </c>
      <c r="G80" s="81">
        <v>1641.1</v>
      </c>
      <c r="R80" s="81">
        <v>1641.1</v>
      </c>
      <c r="S80" s="81">
        <v>1641.1</v>
      </c>
    </row>
    <row r="81" spans="1:19" ht="47.25">
      <c r="A81" s="30"/>
      <c r="B81" s="51" t="s">
        <v>78</v>
      </c>
      <c r="C81" s="38" t="s">
        <v>49</v>
      </c>
      <c r="D81" s="16" t="s">
        <v>16</v>
      </c>
      <c r="E81" s="18" t="s">
        <v>11</v>
      </c>
      <c r="F81" s="63" t="s">
        <v>7</v>
      </c>
      <c r="G81" s="81">
        <v>82</v>
      </c>
      <c r="R81" s="81">
        <v>82</v>
      </c>
      <c r="S81" s="81">
        <v>82</v>
      </c>
    </row>
    <row r="82" spans="1:19" ht="141.75">
      <c r="A82" s="30"/>
      <c r="B82" s="51" t="s">
        <v>79</v>
      </c>
      <c r="C82" s="38" t="s">
        <v>50</v>
      </c>
      <c r="D82" s="16" t="s">
        <v>21</v>
      </c>
      <c r="E82" s="18" t="s">
        <v>11</v>
      </c>
      <c r="F82" s="63" t="s">
        <v>7</v>
      </c>
      <c r="G82" s="81">
        <v>60</v>
      </c>
      <c r="R82" s="81">
        <v>60</v>
      </c>
      <c r="S82" s="81">
        <v>60</v>
      </c>
    </row>
    <row r="83" spans="1:19" ht="96.75" customHeight="1">
      <c r="A83" s="30"/>
      <c r="B83" s="51" t="s">
        <v>252</v>
      </c>
      <c r="C83" s="38" t="s">
        <v>51</v>
      </c>
      <c r="D83" s="16" t="s">
        <v>20</v>
      </c>
      <c r="E83" s="18" t="s">
        <v>11</v>
      </c>
      <c r="F83" s="63" t="s">
        <v>7</v>
      </c>
      <c r="G83" s="81">
        <v>210</v>
      </c>
      <c r="R83" s="81">
        <v>210</v>
      </c>
      <c r="S83" s="81">
        <v>210</v>
      </c>
    </row>
    <row r="84" spans="1:19" ht="31.5">
      <c r="A84" s="30"/>
      <c r="B84" s="55" t="s">
        <v>94</v>
      </c>
      <c r="C84" s="36" t="s">
        <v>95</v>
      </c>
      <c r="D84" s="15"/>
      <c r="E84" s="15"/>
      <c r="F84" s="66"/>
      <c r="G84" s="100">
        <v>50</v>
      </c>
      <c r="R84" s="100">
        <v>50</v>
      </c>
      <c r="S84" s="100">
        <v>50</v>
      </c>
    </row>
    <row r="85" spans="1:19" ht="31.5">
      <c r="A85" s="30"/>
      <c r="B85" s="51" t="s">
        <v>96</v>
      </c>
      <c r="C85" s="37" t="s">
        <v>97</v>
      </c>
      <c r="D85" s="16"/>
      <c r="E85" s="16"/>
      <c r="F85" s="64"/>
      <c r="G85" s="81">
        <v>50</v>
      </c>
      <c r="R85" s="81">
        <v>50</v>
      </c>
      <c r="S85" s="81">
        <v>50</v>
      </c>
    </row>
    <row r="86" spans="1:19" ht="47.25">
      <c r="A86" s="30"/>
      <c r="B86" s="51" t="s">
        <v>154</v>
      </c>
      <c r="C86" s="37" t="s">
        <v>98</v>
      </c>
      <c r="D86" s="16" t="s">
        <v>20</v>
      </c>
      <c r="E86" s="16" t="s">
        <v>11</v>
      </c>
      <c r="F86" s="64" t="s">
        <v>3</v>
      </c>
      <c r="G86" s="81">
        <v>50</v>
      </c>
      <c r="R86" s="81">
        <v>50</v>
      </c>
      <c r="S86" s="81">
        <v>50</v>
      </c>
    </row>
    <row r="87" spans="1:19" ht="48.75" customHeight="1">
      <c r="A87" s="30"/>
      <c r="B87" s="55" t="s">
        <v>225</v>
      </c>
      <c r="C87" s="36" t="s">
        <v>85</v>
      </c>
      <c r="D87" s="15"/>
      <c r="E87" s="15"/>
      <c r="F87" s="66"/>
      <c r="G87" s="100">
        <f>G88</f>
        <v>3068.899999999999</v>
      </c>
      <c r="R87" s="100">
        <f>R88</f>
        <v>3068.899999999999</v>
      </c>
      <c r="S87" s="100">
        <f>S88</f>
        <v>3068.899999999999</v>
      </c>
    </row>
    <row r="88" spans="1:19" ht="31.5">
      <c r="A88" s="30"/>
      <c r="B88" s="51" t="s">
        <v>146</v>
      </c>
      <c r="C88" s="37" t="s">
        <v>86</v>
      </c>
      <c r="D88" s="16"/>
      <c r="E88" s="16"/>
      <c r="F88" s="64"/>
      <c r="G88" s="81">
        <f>SUM(G89:G95)</f>
        <v>3068.899999999999</v>
      </c>
      <c r="R88" s="81">
        <f>SUM(R89:R95)</f>
        <v>3068.899999999999</v>
      </c>
      <c r="S88" s="81">
        <f>SUM(S89:S95)</f>
        <v>3068.899999999999</v>
      </c>
    </row>
    <row r="89" spans="1:19" ht="173.25">
      <c r="A89" s="30"/>
      <c r="B89" s="51" t="s">
        <v>87</v>
      </c>
      <c r="C89" s="38" t="s">
        <v>226</v>
      </c>
      <c r="D89" s="18" t="s">
        <v>21</v>
      </c>
      <c r="E89" s="16" t="s">
        <v>11</v>
      </c>
      <c r="F89" s="64" t="s">
        <v>3</v>
      </c>
      <c r="G89" s="81">
        <v>243.9</v>
      </c>
      <c r="R89" s="81">
        <v>243.9</v>
      </c>
      <c r="S89" s="81">
        <v>243.9</v>
      </c>
    </row>
    <row r="90" spans="1:19" ht="126">
      <c r="A90" s="30"/>
      <c r="B90" s="51" t="s">
        <v>155</v>
      </c>
      <c r="C90" s="38" t="s">
        <v>226</v>
      </c>
      <c r="D90" s="18" t="s">
        <v>20</v>
      </c>
      <c r="E90" s="16" t="s">
        <v>11</v>
      </c>
      <c r="F90" s="64" t="s">
        <v>3</v>
      </c>
      <c r="G90" s="81">
        <v>30</v>
      </c>
      <c r="R90" s="81">
        <v>30</v>
      </c>
      <c r="S90" s="81">
        <v>30</v>
      </c>
    </row>
    <row r="91" spans="1:19" ht="110.25">
      <c r="A91" s="30"/>
      <c r="B91" s="51" t="s">
        <v>28</v>
      </c>
      <c r="C91" s="38" t="s">
        <v>91</v>
      </c>
      <c r="D91" s="16" t="s">
        <v>21</v>
      </c>
      <c r="E91" s="16" t="s">
        <v>11</v>
      </c>
      <c r="F91" s="64" t="s">
        <v>3</v>
      </c>
      <c r="G91" s="81">
        <v>1221.8</v>
      </c>
      <c r="R91" s="81">
        <v>1221.8</v>
      </c>
      <c r="S91" s="81">
        <v>1221.8</v>
      </c>
    </row>
    <row r="92" spans="1:19" ht="63">
      <c r="A92" s="30"/>
      <c r="B92" s="51" t="s">
        <v>31</v>
      </c>
      <c r="C92" s="38" t="s">
        <v>91</v>
      </c>
      <c r="D92" s="16" t="s">
        <v>20</v>
      </c>
      <c r="E92" s="16" t="s">
        <v>11</v>
      </c>
      <c r="F92" s="64" t="s">
        <v>3</v>
      </c>
      <c r="G92" s="81">
        <v>52.8</v>
      </c>
      <c r="R92" s="81">
        <v>52.8</v>
      </c>
      <c r="S92" s="81">
        <v>52.8</v>
      </c>
    </row>
    <row r="93" spans="1:19" ht="110.25">
      <c r="A93" s="30"/>
      <c r="B93" s="51" t="s">
        <v>88</v>
      </c>
      <c r="C93" s="38" t="s">
        <v>227</v>
      </c>
      <c r="D93" s="16" t="s">
        <v>21</v>
      </c>
      <c r="E93" s="16" t="s">
        <v>11</v>
      </c>
      <c r="F93" s="64" t="s">
        <v>3</v>
      </c>
      <c r="G93" s="81">
        <v>1242.1</v>
      </c>
      <c r="R93" s="81">
        <v>1242.1</v>
      </c>
      <c r="S93" s="81">
        <v>1242.1</v>
      </c>
    </row>
    <row r="94" spans="1:19" ht="63">
      <c r="A94" s="30"/>
      <c r="B94" s="51" t="s">
        <v>156</v>
      </c>
      <c r="C94" s="38" t="s">
        <v>227</v>
      </c>
      <c r="D94" s="16" t="s">
        <v>20</v>
      </c>
      <c r="E94" s="16" t="s">
        <v>11</v>
      </c>
      <c r="F94" s="64" t="s">
        <v>3</v>
      </c>
      <c r="G94" s="81">
        <v>272.2</v>
      </c>
      <c r="R94" s="81">
        <v>272.2</v>
      </c>
      <c r="S94" s="81">
        <v>272.2</v>
      </c>
    </row>
    <row r="95" spans="1:19" ht="47.25">
      <c r="A95" s="30"/>
      <c r="B95" s="51" t="s">
        <v>90</v>
      </c>
      <c r="C95" s="38" t="s">
        <v>227</v>
      </c>
      <c r="D95" s="16" t="s">
        <v>16</v>
      </c>
      <c r="E95" s="16" t="s">
        <v>11</v>
      </c>
      <c r="F95" s="64" t="s">
        <v>3</v>
      </c>
      <c r="G95" s="81">
        <v>6.1</v>
      </c>
      <c r="R95" s="81">
        <v>6.1</v>
      </c>
      <c r="S95" s="81">
        <v>6.1</v>
      </c>
    </row>
    <row r="96" spans="1:19" ht="34.5" customHeight="1">
      <c r="A96" s="30" t="s">
        <v>185</v>
      </c>
      <c r="B96" s="52" t="s">
        <v>276</v>
      </c>
      <c r="C96" s="39" t="s">
        <v>5</v>
      </c>
      <c r="D96" s="14"/>
      <c r="E96" s="14"/>
      <c r="F96" s="65"/>
      <c r="G96" s="98">
        <f>G97+G100+G103</f>
        <v>9626.800000000001</v>
      </c>
      <c r="R96" s="98">
        <f>R97+R100+R103</f>
        <v>9626.800000000001</v>
      </c>
      <c r="S96" s="98">
        <f>S97+S100+S103</f>
        <v>9626.800000000001</v>
      </c>
    </row>
    <row r="97" spans="1:19" ht="31.5">
      <c r="A97" s="30"/>
      <c r="B97" s="55" t="s">
        <v>279</v>
      </c>
      <c r="C97" s="40" t="s">
        <v>58</v>
      </c>
      <c r="D97" s="15"/>
      <c r="E97" s="15"/>
      <c r="F97" s="66"/>
      <c r="G97" s="100">
        <v>50</v>
      </c>
      <c r="R97" s="100">
        <v>50</v>
      </c>
      <c r="S97" s="100">
        <v>50</v>
      </c>
    </row>
    <row r="98" spans="1:19" ht="31.5">
      <c r="A98" s="30"/>
      <c r="B98" s="51" t="s">
        <v>135</v>
      </c>
      <c r="C98" s="38" t="s">
        <v>59</v>
      </c>
      <c r="D98" s="16"/>
      <c r="E98" s="16"/>
      <c r="F98" s="64"/>
      <c r="G98" s="81">
        <v>50</v>
      </c>
      <c r="R98" s="81">
        <v>50</v>
      </c>
      <c r="S98" s="81">
        <v>50</v>
      </c>
    </row>
    <row r="99" spans="1:19" ht="65.25" customHeight="1">
      <c r="A99" s="30"/>
      <c r="B99" s="51" t="s">
        <v>149</v>
      </c>
      <c r="C99" s="38" t="s">
        <v>60</v>
      </c>
      <c r="D99" s="16" t="s">
        <v>20</v>
      </c>
      <c r="E99" s="16" t="s">
        <v>10</v>
      </c>
      <c r="F99" s="64" t="s">
        <v>4</v>
      </c>
      <c r="G99" s="81">
        <v>50</v>
      </c>
      <c r="R99" s="81">
        <v>50</v>
      </c>
      <c r="S99" s="81">
        <v>50</v>
      </c>
    </row>
    <row r="100" spans="1:19" ht="31.5">
      <c r="A100" s="30"/>
      <c r="B100" s="55" t="s">
        <v>280</v>
      </c>
      <c r="C100" s="40" t="s">
        <v>52</v>
      </c>
      <c r="D100" s="15"/>
      <c r="E100" s="15"/>
      <c r="F100" s="66"/>
      <c r="G100" s="100">
        <v>100</v>
      </c>
      <c r="R100" s="100">
        <v>100</v>
      </c>
      <c r="S100" s="100">
        <v>100</v>
      </c>
    </row>
    <row r="101" spans="1:19" ht="47.25">
      <c r="A101" s="30"/>
      <c r="B101" s="51" t="s">
        <v>53</v>
      </c>
      <c r="C101" s="38" t="s">
        <v>54</v>
      </c>
      <c r="D101" s="16"/>
      <c r="E101" s="16"/>
      <c r="F101" s="64"/>
      <c r="G101" s="81">
        <v>100</v>
      </c>
      <c r="R101" s="81">
        <v>100</v>
      </c>
      <c r="S101" s="81">
        <v>100</v>
      </c>
    </row>
    <row r="102" spans="1:19" ht="62.25" customHeight="1">
      <c r="A102" s="30"/>
      <c r="B102" s="51" t="s">
        <v>149</v>
      </c>
      <c r="C102" s="38" t="s">
        <v>55</v>
      </c>
      <c r="D102" s="16" t="s">
        <v>20</v>
      </c>
      <c r="E102" s="16" t="s">
        <v>10</v>
      </c>
      <c r="F102" s="64" t="s">
        <v>4</v>
      </c>
      <c r="G102" s="81">
        <v>100</v>
      </c>
      <c r="R102" s="81">
        <v>100</v>
      </c>
      <c r="S102" s="81">
        <v>100</v>
      </c>
    </row>
    <row r="103" spans="1:19" ht="31.5">
      <c r="A103" s="30"/>
      <c r="B103" s="55" t="s">
        <v>281</v>
      </c>
      <c r="C103" s="40" t="s">
        <v>56</v>
      </c>
      <c r="D103" s="15"/>
      <c r="E103" s="15"/>
      <c r="F103" s="66"/>
      <c r="G103" s="100">
        <f>G104</f>
        <v>9476.800000000001</v>
      </c>
      <c r="R103" s="100">
        <f>R104</f>
        <v>9476.800000000001</v>
      </c>
      <c r="S103" s="100">
        <f>S104</f>
        <v>9476.800000000001</v>
      </c>
    </row>
    <row r="104" spans="1:20" s="2" customFormat="1" ht="47.25">
      <c r="A104" s="30"/>
      <c r="B104" s="51" t="s">
        <v>182</v>
      </c>
      <c r="C104" s="38" t="s">
        <v>181</v>
      </c>
      <c r="D104" s="16"/>
      <c r="E104" s="16"/>
      <c r="F104" s="64"/>
      <c r="G104" s="81">
        <f>SUM(G105:G113)</f>
        <v>9476.800000000001</v>
      </c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1">
        <f>SUM(R105:R113)</f>
        <v>9476.800000000001</v>
      </c>
      <c r="S104" s="81">
        <f>SUM(S105:S113)</f>
        <v>9476.800000000001</v>
      </c>
      <c r="T104" s="4"/>
    </row>
    <row r="105" spans="1:19" ht="105" customHeight="1">
      <c r="A105" s="30"/>
      <c r="B105" s="51" t="s">
        <v>28</v>
      </c>
      <c r="C105" s="38" t="s">
        <v>183</v>
      </c>
      <c r="D105" s="16" t="s">
        <v>21</v>
      </c>
      <c r="E105" s="16" t="s">
        <v>4</v>
      </c>
      <c r="F105" s="64" t="s">
        <v>5</v>
      </c>
      <c r="G105" s="81">
        <v>214</v>
      </c>
      <c r="R105" s="81">
        <v>214</v>
      </c>
      <c r="S105" s="81">
        <v>214</v>
      </c>
    </row>
    <row r="106" spans="1:19" ht="110.25">
      <c r="A106" s="30"/>
      <c r="B106" s="51" t="s">
        <v>28</v>
      </c>
      <c r="C106" s="38" t="s">
        <v>183</v>
      </c>
      <c r="D106" s="16" t="s">
        <v>21</v>
      </c>
      <c r="E106" s="16" t="s">
        <v>4</v>
      </c>
      <c r="F106" s="64" t="s">
        <v>15</v>
      </c>
      <c r="G106" s="81">
        <v>390.6</v>
      </c>
      <c r="R106" s="81">
        <v>390.6</v>
      </c>
      <c r="S106" s="81">
        <v>390.6</v>
      </c>
    </row>
    <row r="107" spans="1:19" ht="94.5">
      <c r="A107" s="30"/>
      <c r="B107" s="51" t="s">
        <v>75</v>
      </c>
      <c r="C107" s="38" t="s">
        <v>184</v>
      </c>
      <c r="D107" s="16" t="s">
        <v>21</v>
      </c>
      <c r="E107" s="16" t="s">
        <v>10</v>
      </c>
      <c r="F107" s="64" t="s">
        <v>4</v>
      </c>
      <c r="G107" s="81">
        <v>6194.9</v>
      </c>
      <c r="R107" s="81">
        <v>6194.9</v>
      </c>
      <c r="S107" s="81">
        <v>6194.9</v>
      </c>
    </row>
    <row r="108" spans="1:19" ht="47.25">
      <c r="A108" s="30"/>
      <c r="B108" s="51" t="s">
        <v>74</v>
      </c>
      <c r="C108" s="38" t="s">
        <v>184</v>
      </c>
      <c r="D108" s="16" t="s">
        <v>20</v>
      </c>
      <c r="E108" s="16" t="s">
        <v>10</v>
      </c>
      <c r="F108" s="64" t="s">
        <v>4</v>
      </c>
      <c r="G108" s="81">
        <v>1680.6</v>
      </c>
      <c r="R108" s="81">
        <v>1680.6</v>
      </c>
      <c r="S108" s="81">
        <v>1680.6</v>
      </c>
    </row>
    <row r="109" spans="1:19" ht="47.25">
      <c r="A109" s="30"/>
      <c r="B109" s="51" t="s">
        <v>102</v>
      </c>
      <c r="C109" s="38" t="s">
        <v>184</v>
      </c>
      <c r="D109" s="16" t="s">
        <v>16</v>
      </c>
      <c r="E109" s="16" t="s">
        <v>10</v>
      </c>
      <c r="F109" s="64" t="s">
        <v>4</v>
      </c>
      <c r="G109" s="81">
        <v>227.1</v>
      </c>
      <c r="R109" s="81">
        <v>227.1</v>
      </c>
      <c r="S109" s="81">
        <v>227.1</v>
      </c>
    </row>
    <row r="110" spans="1:19" ht="141.75">
      <c r="A110" s="30"/>
      <c r="B110" s="51" t="s">
        <v>129</v>
      </c>
      <c r="C110" s="38" t="s">
        <v>190</v>
      </c>
      <c r="D110" s="16" t="s">
        <v>21</v>
      </c>
      <c r="E110" s="16" t="s">
        <v>10</v>
      </c>
      <c r="F110" s="64" t="s">
        <v>4</v>
      </c>
      <c r="G110" s="81">
        <v>55.7</v>
      </c>
      <c r="R110" s="81">
        <v>55.7</v>
      </c>
      <c r="S110" s="81">
        <v>55.7</v>
      </c>
    </row>
    <row r="111" spans="1:19" ht="94.5">
      <c r="A111" s="30"/>
      <c r="B111" s="51" t="s">
        <v>57</v>
      </c>
      <c r="C111" s="38" t="s">
        <v>190</v>
      </c>
      <c r="D111" s="18" t="s">
        <v>22</v>
      </c>
      <c r="E111" s="18" t="s">
        <v>10</v>
      </c>
      <c r="F111" s="63" t="s">
        <v>4</v>
      </c>
      <c r="G111" s="81">
        <v>17.1</v>
      </c>
      <c r="R111" s="81">
        <v>17.1</v>
      </c>
      <c r="S111" s="81">
        <v>17.1</v>
      </c>
    </row>
    <row r="112" spans="1:19" ht="110.25">
      <c r="A112" s="30"/>
      <c r="B112" s="51" t="s">
        <v>28</v>
      </c>
      <c r="C112" s="38" t="s">
        <v>183</v>
      </c>
      <c r="D112" s="16" t="s">
        <v>21</v>
      </c>
      <c r="E112" s="16" t="s">
        <v>10</v>
      </c>
      <c r="F112" s="64" t="s">
        <v>5</v>
      </c>
      <c r="G112" s="81">
        <v>482.8</v>
      </c>
      <c r="R112" s="81">
        <v>482.8</v>
      </c>
      <c r="S112" s="81">
        <v>482.8</v>
      </c>
    </row>
    <row r="113" spans="1:19" ht="110.25">
      <c r="A113" s="30"/>
      <c r="B113" s="51" t="s">
        <v>28</v>
      </c>
      <c r="C113" s="38" t="s">
        <v>183</v>
      </c>
      <c r="D113" s="16" t="s">
        <v>21</v>
      </c>
      <c r="E113" s="16" t="s">
        <v>14</v>
      </c>
      <c r="F113" s="64" t="s">
        <v>12</v>
      </c>
      <c r="G113" s="81">
        <v>214</v>
      </c>
      <c r="R113" s="81">
        <v>214</v>
      </c>
      <c r="S113" s="81">
        <v>214</v>
      </c>
    </row>
    <row r="114" spans="1:19" ht="31.5">
      <c r="A114" s="30" t="s">
        <v>171</v>
      </c>
      <c r="B114" s="52" t="s">
        <v>258</v>
      </c>
      <c r="C114" s="39" t="s">
        <v>12</v>
      </c>
      <c r="D114" s="23"/>
      <c r="E114" s="23"/>
      <c r="F114" s="68"/>
      <c r="G114" s="98">
        <f>G115+G118</f>
        <v>320.5</v>
      </c>
      <c r="H114" s="98">
        <f aca="true" t="shared" si="3" ref="H114:S114">H115+H118</f>
        <v>0</v>
      </c>
      <c r="I114" s="98">
        <f t="shared" si="3"/>
        <v>0</v>
      </c>
      <c r="J114" s="98">
        <f t="shared" si="3"/>
        <v>0</v>
      </c>
      <c r="K114" s="98">
        <f t="shared" si="3"/>
        <v>0</v>
      </c>
      <c r="L114" s="98">
        <f t="shared" si="3"/>
        <v>0</v>
      </c>
      <c r="M114" s="98">
        <f t="shared" si="3"/>
        <v>0</v>
      </c>
      <c r="N114" s="98">
        <f t="shared" si="3"/>
        <v>0</v>
      </c>
      <c r="O114" s="98">
        <f t="shared" si="3"/>
        <v>0</v>
      </c>
      <c r="P114" s="98">
        <f t="shared" si="3"/>
        <v>0</v>
      </c>
      <c r="Q114" s="98">
        <f t="shared" si="3"/>
        <v>0</v>
      </c>
      <c r="R114" s="98">
        <f t="shared" si="3"/>
        <v>320.5</v>
      </c>
      <c r="S114" s="98">
        <f t="shared" si="3"/>
        <v>0</v>
      </c>
    </row>
    <row r="115" spans="1:19" ht="47.25">
      <c r="A115" s="30"/>
      <c r="B115" s="71" t="s">
        <v>269</v>
      </c>
      <c r="C115" s="74" t="s">
        <v>255</v>
      </c>
      <c r="D115" s="78"/>
      <c r="E115" s="78"/>
      <c r="F115" s="79"/>
      <c r="G115" s="113">
        <f>G116</f>
        <v>320.5</v>
      </c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13">
        <f>R116</f>
        <v>0</v>
      </c>
      <c r="S115" s="113">
        <f>S116</f>
        <v>0</v>
      </c>
    </row>
    <row r="116" spans="1:19" ht="49.5" customHeight="1">
      <c r="A116" s="30"/>
      <c r="B116" s="72" t="s">
        <v>270</v>
      </c>
      <c r="C116" s="77" t="s">
        <v>256</v>
      </c>
      <c r="D116" s="78"/>
      <c r="E116" s="78"/>
      <c r="F116" s="79"/>
      <c r="G116" s="113">
        <f>G117</f>
        <v>320.5</v>
      </c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13">
        <f>R117</f>
        <v>0</v>
      </c>
      <c r="S116" s="113">
        <f>S117</f>
        <v>0</v>
      </c>
    </row>
    <row r="117" spans="1:19" ht="50.25" customHeight="1">
      <c r="A117" s="30"/>
      <c r="B117" s="51" t="s">
        <v>259</v>
      </c>
      <c r="C117" s="38" t="s">
        <v>257</v>
      </c>
      <c r="D117" s="16" t="s">
        <v>260</v>
      </c>
      <c r="E117" s="16" t="s">
        <v>12</v>
      </c>
      <c r="F117" s="64" t="s">
        <v>8</v>
      </c>
      <c r="G117" s="81">
        <v>320.5</v>
      </c>
      <c r="R117" s="81">
        <v>0</v>
      </c>
      <c r="S117" s="81">
        <v>0</v>
      </c>
    </row>
    <row r="118" spans="1:19" ht="50.25" customHeight="1">
      <c r="A118" s="30"/>
      <c r="B118" s="71" t="s">
        <v>271</v>
      </c>
      <c r="C118" s="74" t="s">
        <v>273</v>
      </c>
      <c r="D118" s="75"/>
      <c r="E118" s="75"/>
      <c r="F118" s="76"/>
      <c r="G118" s="113">
        <f>G119</f>
        <v>0</v>
      </c>
      <c r="H118" s="113">
        <f aca="true" t="shared" si="4" ref="H118:S118">H119</f>
        <v>0</v>
      </c>
      <c r="I118" s="113">
        <f t="shared" si="4"/>
        <v>0</v>
      </c>
      <c r="J118" s="113">
        <f t="shared" si="4"/>
        <v>0</v>
      </c>
      <c r="K118" s="113">
        <f t="shared" si="4"/>
        <v>0</v>
      </c>
      <c r="L118" s="113">
        <f t="shared" si="4"/>
        <v>0</v>
      </c>
      <c r="M118" s="113">
        <f t="shared" si="4"/>
        <v>0</v>
      </c>
      <c r="N118" s="113">
        <f t="shared" si="4"/>
        <v>0</v>
      </c>
      <c r="O118" s="113">
        <f t="shared" si="4"/>
        <v>0</v>
      </c>
      <c r="P118" s="113">
        <f t="shared" si="4"/>
        <v>0</v>
      </c>
      <c r="Q118" s="113">
        <f t="shared" si="4"/>
        <v>0</v>
      </c>
      <c r="R118" s="113">
        <f t="shared" si="4"/>
        <v>320.5</v>
      </c>
      <c r="S118" s="113">
        <f t="shared" si="4"/>
        <v>0</v>
      </c>
    </row>
    <row r="119" spans="1:19" ht="50.25" customHeight="1">
      <c r="A119" s="30"/>
      <c r="B119" s="72" t="s">
        <v>272</v>
      </c>
      <c r="C119" s="77" t="s">
        <v>274</v>
      </c>
      <c r="D119" s="75"/>
      <c r="E119" s="75"/>
      <c r="F119" s="76"/>
      <c r="G119" s="113">
        <f>G120</f>
        <v>0</v>
      </c>
      <c r="H119" s="113">
        <f aca="true" t="shared" si="5" ref="H119:S119">H120</f>
        <v>0</v>
      </c>
      <c r="I119" s="113">
        <f t="shared" si="5"/>
        <v>0</v>
      </c>
      <c r="J119" s="113">
        <f t="shared" si="5"/>
        <v>0</v>
      </c>
      <c r="K119" s="113">
        <f t="shared" si="5"/>
        <v>0</v>
      </c>
      <c r="L119" s="113">
        <f t="shared" si="5"/>
        <v>0</v>
      </c>
      <c r="M119" s="113">
        <f t="shared" si="5"/>
        <v>0</v>
      </c>
      <c r="N119" s="113">
        <f t="shared" si="5"/>
        <v>0</v>
      </c>
      <c r="O119" s="113">
        <f t="shared" si="5"/>
        <v>0</v>
      </c>
      <c r="P119" s="113">
        <f t="shared" si="5"/>
        <v>0</v>
      </c>
      <c r="Q119" s="113">
        <f t="shared" si="5"/>
        <v>0</v>
      </c>
      <c r="R119" s="113">
        <f t="shared" si="5"/>
        <v>320.5</v>
      </c>
      <c r="S119" s="113">
        <f t="shared" si="5"/>
        <v>0</v>
      </c>
    </row>
    <row r="120" spans="1:19" ht="50.25" customHeight="1">
      <c r="A120" s="30"/>
      <c r="B120" s="73" t="s">
        <v>259</v>
      </c>
      <c r="C120" s="38" t="s">
        <v>275</v>
      </c>
      <c r="D120" s="16" t="s">
        <v>260</v>
      </c>
      <c r="E120" s="16" t="s">
        <v>12</v>
      </c>
      <c r="F120" s="64" t="s">
        <v>8</v>
      </c>
      <c r="G120" s="81">
        <v>0</v>
      </c>
      <c r="R120" s="81">
        <v>320.5</v>
      </c>
      <c r="S120" s="81">
        <v>0</v>
      </c>
    </row>
    <row r="121" spans="1:19" ht="45.75" customHeight="1">
      <c r="A121" s="30" t="s">
        <v>172</v>
      </c>
      <c r="B121" s="52" t="s">
        <v>228</v>
      </c>
      <c r="C121" s="39" t="s">
        <v>9</v>
      </c>
      <c r="D121" s="14"/>
      <c r="E121" s="14"/>
      <c r="F121" s="65"/>
      <c r="G121" s="98">
        <f>G122</f>
        <v>150</v>
      </c>
      <c r="R121" s="98">
        <f>R122</f>
        <v>150</v>
      </c>
      <c r="S121" s="98">
        <f>S122</f>
        <v>150</v>
      </c>
    </row>
    <row r="122" spans="1:19" ht="33.75" customHeight="1">
      <c r="A122" s="30"/>
      <c r="B122" s="51" t="s">
        <v>141</v>
      </c>
      <c r="C122" s="38" t="s">
        <v>229</v>
      </c>
      <c r="D122" s="16"/>
      <c r="E122" s="16"/>
      <c r="F122" s="64"/>
      <c r="G122" s="81">
        <f>G123</f>
        <v>150</v>
      </c>
      <c r="R122" s="81">
        <f>R123</f>
        <v>150</v>
      </c>
      <c r="S122" s="81">
        <f>S123</f>
        <v>150</v>
      </c>
    </row>
    <row r="123" spans="1:19" ht="46.5" customHeight="1">
      <c r="A123" s="30"/>
      <c r="B123" s="51" t="s">
        <v>150</v>
      </c>
      <c r="C123" s="38" t="s">
        <v>230</v>
      </c>
      <c r="D123" s="16" t="s">
        <v>20</v>
      </c>
      <c r="E123" s="16" t="s">
        <v>14</v>
      </c>
      <c r="F123" s="64" t="s">
        <v>4</v>
      </c>
      <c r="G123" s="81">
        <v>150</v>
      </c>
      <c r="R123" s="81">
        <v>150</v>
      </c>
      <c r="S123" s="81">
        <v>150</v>
      </c>
    </row>
    <row r="124" spans="1:19" ht="47.25">
      <c r="A124" s="30" t="s">
        <v>173</v>
      </c>
      <c r="B124" s="52" t="s">
        <v>32</v>
      </c>
      <c r="C124" s="39" t="s">
        <v>11</v>
      </c>
      <c r="D124" s="14"/>
      <c r="E124" s="14"/>
      <c r="F124" s="65"/>
      <c r="G124" s="98">
        <f>G125</f>
        <v>50</v>
      </c>
      <c r="R124" s="98">
        <f>R125</f>
        <v>50</v>
      </c>
      <c r="S124" s="98">
        <f>S125</f>
        <v>50</v>
      </c>
    </row>
    <row r="125" spans="1:19" ht="63">
      <c r="A125" s="30"/>
      <c r="B125" s="51" t="s">
        <v>93</v>
      </c>
      <c r="C125" s="38" t="s">
        <v>231</v>
      </c>
      <c r="D125" s="16"/>
      <c r="E125" s="16"/>
      <c r="F125" s="64"/>
      <c r="G125" s="81">
        <f>G126</f>
        <v>50</v>
      </c>
      <c r="R125" s="81">
        <f>R126</f>
        <v>50</v>
      </c>
      <c r="S125" s="81">
        <f>S126</f>
        <v>50</v>
      </c>
    </row>
    <row r="126" spans="1:19" ht="78.75">
      <c r="A126" s="30"/>
      <c r="B126" s="51" t="s">
        <v>162</v>
      </c>
      <c r="C126" s="38" t="s">
        <v>232</v>
      </c>
      <c r="D126" s="16" t="s">
        <v>20</v>
      </c>
      <c r="E126" s="16" t="s">
        <v>4</v>
      </c>
      <c r="F126" s="64" t="s">
        <v>15</v>
      </c>
      <c r="G126" s="81">
        <v>50</v>
      </c>
      <c r="R126" s="81">
        <v>50</v>
      </c>
      <c r="S126" s="81">
        <v>50</v>
      </c>
    </row>
    <row r="127" spans="1:19" ht="63.75" customHeight="1">
      <c r="A127" s="30" t="s">
        <v>174</v>
      </c>
      <c r="B127" s="52" t="s">
        <v>33</v>
      </c>
      <c r="C127" s="39" t="s">
        <v>10</v>
      </c>
      <c r="D127" s="14"/>
      <c r="E127" s="14"/>
      <c r="F127" s="65"/>
      <c r="G127" s="98">
        <f>G128</f>
        <v>20</v>
      </c>
      <c r="R127" s="98">
        <f>R128</f>
        <v>20</v>
      </c>
      <c r="S127" s="98">
        <f>S128</f>
        <v>20</v>
      </c>
    </row>
    <row r="128" spans="1:19" ht="63">
      <c r="A128" s="30"/>
      <c r="B128" s="51" t="s">
        <v>34</v>
      </c>
      <c r="C128" s="38" t="s">
        <v>100</v>
      </c>
      <c r="D128" s="16"/>
      <c r="E128" s="16"/>
      <c r="F128" s="64"/>
      <c r="G128" s="81">
        <f>G129</f>
        <v>20</v>
      </c>
      <c r="R128" s="81">
        <f>R129</f>
        <v>20</v>
      </c>
      <c r="S128" s="81">
        <f>S129</f>
        <v>20</v>
      </c>
    </row>
    <row r="129" spans="1:19" ht="94.5">
      <c r="A129" s="30"/>
      <c r="B129" s="51" t="s">
        <v>161</v>
      </c>
      <c r="C129" s="38" t="s">
        <v>233</v>
      </c>
      <c r="D129" s="16" t="s">
        <v>20</v>
      </c>
      <c r="E129" s="16" t="s">
        <v>4</v>
      </c>
      <c r="F129" s="64" t="s">
        <v>15</v>
      </c>
      <c r="G129" s="81">
        <v>20</v>
      </c>
      <c r="R129" s="81">
        <v>20</v>
      </c>
      <c r="S129" s="81">
        <v>20</v>
      </c>
    </row>
    <row r="130" spans="1:19" ht="47.25">
      <c r="A130" s="30" t="s">
        <v>175</v>
      </c>
      <c r="B130" s="52" t="s">
        <v>35</v>
      </c>
      <c r="C130" s="39" t="s">
        <v>3</v>
      </c>
      <c r="D130" s="14"/>
      <c r="E130" s="14"/>
      <c r="F130" s="65"/>
      <c r="G130" s="98">
        <f>G131</f>
        <v>7</v>
      </c>
      <c r="R130" s="98">
        <f>R131</f>
        <v>0</v>
      </c>
      <c r="S130" s="98">
        <f>S131</f>
        <v>0</v>
      </c>
    </row>
    <row r="131" spans="1:19" ht="63">
      <c r="A131" s="30"/>
      <c r="B131" s="51" t="s">
        <v>134</v>
      </c>
      <c r="C131" s="38" t="s">
        <v>101</v>
      </c>
      <c r="D131" s="16"/>
      <c r="E131" s="16"/>
      <c r="F131" s="64"/>
      <c r="G131" s="81">
        <v>7</v>
      </c>
      <c r="R131" s="81">
        <v>0</v>
      </c>
      <c r="S131" s="81">
        <v>0</v>
      </c>
    </row>
    <row r="132" spans="1:19" ht="78.75">
      <c r="A132" s="30"/>
      <c r="B132" s="51" t="s">
        <v>160</v>
      </c>
      <c r="C132" s="38" t="s">
        <v>234</v>
      </c>
      <c r="D132" s="16" t="s">
        <v>20</v>
      </c>
      <c r="E132" s="16" t="s">
        <v>4</v>
      </c>
      <c r="F132" s="64" t="s">
        <v>15</v>
      </c>
      <c r="G132" s="81">
        <v>13</v>
      </c>
      <c r="R132" s="81">
        <v>13</v>
      </c>
      <c r="S132" s="81">
        <v>13</v>
      </c>
    </row>
    <row r="133" spans="1:20" ht="47.25">
      <c r="A133" s="80" t="s">
        <v>176</v>
      </c>
      <c r="B133" s="52" t="s">
        <v>188</v>
      </c>
      <c r="C133" s="39" t="s">
        <v>6</v>
      </c>
      <c r="D133" s="14"/>
      <c r="E133" s="14"/>
      <c r="F133" s="65"/>
      <c r="G133" s="98">
        <f>G134</f>
        <v>6888.2</v>
      </c>
      <c r="R133" s="98">
        <f>R134</f>
        <v>7757.4</v>
      </c>
      <c r="S133" s="98">
        <f>S134</f>
        <v>8342.3</v>
      </c>
      <c r="T133"/>
    </row>
    <row r="134" spans="1:20" ht="15.75">
      <c r="A134" s="80"/>
      <c r="B134" s="55" t="s">
        <v>186</v>
      </c>
      <c r="C134" s="40" t="s">
        <v>235</v>
      </c>
      <c r="D134" s="15"/>
      <c r="E134" s="15"/>
      <c r="F134" s="66"/>
      <c r="G134" s="100">
        <f>G135</f>
        <v>6888.2</v>
      </c>
      <c r="R134" s="100">
        <f>R135</f>
        <v>7757.4</v>
      </c>
      <c r="S134" s="100">
        <f>S135</f>
        <v>8342.3</v>
      </c>
      <c r="T134"/>
    </row>
    <row r="135" spans="1:20" ht="66" customHeight="1">
      <c r="A135" s="80"/>
      <c r="B135" s="51" t="s">
        <v>187</v>
      </c>
      <c r="C135" s="38" t="s">
        <v>236</v>
      </c>
      <c r="D135" s="16" t="s">
        <v>20</v>
      </c>
      <c r="E135" s="16" t="s">
        <v>5</v>
      </c>
      <c r="F135" s="64" t="s">
        <v>3</v>
      </c>
      <c r="G135" s="81">
        <v>6888.2</v>
      </c>
      <c r="R135" s="81">
        <v>7757.4</v>
      </c>
      <c r="S135" s="81">
        <v>8342.3</v>
      </c>
      <c r="T135"/>
    </row>
    <row r="136" spans="1:20" ht="39.75" customHeight="1">
      <c r="A136" s="80">
        <v>11</v>
      </c>
      <c r="B136" s="52" t="s">
        <v>262</v>
      </c>
      <c r="C136" s="39" t="s">
        <v>144</v>
      </c>
      <c r="D136" s="14"/>
      <c r="E136" s="14"/>
      <c r="F136" s="65"/>
      <c r="G136" s="98">
        <f>G137</f>
        <v>42000</v>
      </c>
      <c r="H136" s="98">
        <f aca="true" t="shared" si="6" ref="H136:S136">H137</f>
        <v>32668</v>
      </c>
      <c r="I136" s="98">
        <f t="shared" si="6"/>
        <v>0</v>
      </c>
      <c r="J136" s="98">
        <f t="shared" si="6"/>
        <v>0</v>
      </c>
      <c r="K136" s="98">
        <f t="shared" si="6"/>
        <v>0</v>
      </c>
      <c r="L136" s="98">
        <f t="shared" si="6"/>
        <v>0</v>
      </c>
      <c r="M136" s="98">
        <f t="shared" si="6"/>
        <v>0</v>
      </c>
      <c r="N136" s="98">
        <f t="shared" si="6"/>
        <v>0</v>
      </c>
      <c r="O136" s="98">
        <f t="shared" si="6"/>
        <v>0</v>
      </c>
      <c r="P136" s="98">
        <f t="shared" si="6"/>
        <v>0</v>
      </c>
      <c r="Q136" s="98">
        <f t="shared" si="6"/>
        <v>0</v>
      </c>
      <c r="R136" s="98">
        <f t="shared" si="6"/>
        <v>0</v>
      </c>
      <c r="S136" s="98">
        <f t="shared" si="6"/>
        <v>0</v>
      </c>
      <c r="T136"/>
    </row>
    <row r="137" spans="1:20" ht="39" customHeight="1">
      <c r="A137" s="30"/>
      <c r="B137" s="51" t="s">
        <v>263</v>
      </c>
      <c r="C137" s="38" t="s">
        <v>264</v>
      </c>
      <c r="D137" s="16"/>
      <c r="E137" s="16"/>
      <c r="F137" s="64"/>
      <c r="G137" s="81">
        <f>G138</f>
        <v>42000</v>
      </c>
      <c r="H137" s="81">
        <f aca="true" t="shared" si="7" ref="H137:S137">H138</f>
        <v>32668</v>
      </c>
      <c r="I137" s="81">
        <f t="shared" si="7"/>
        <v>0</v>
      </c>
      <c r="J137" s="81">
        <f t="shared" si="7"/>
        <v>0</v>
      </c>
      <c r="K137" s="81">
        <f t="shared" si="7"/>
        <v>0</v>
      </c>
      <c r="L137" s="81">
        <f t="shared" si="7"/>
        <v>0</v>
      </c>
      <c r="M137" s="81">
        <f t="shared" si="7"/>
        <v>0</v>
      </c>
      <c r="N137" s="81">
        <f t="shared" si="7"/>
        <v>0</v>
      </c>
      <c r="O137" s="81">
        <f t="shared" si="7"/>
        <v>0</v>
      </c>
      <c r="P137" s="81">
        <f t="shared" si="7"/>
        <v>0</v>
      </c>
      <c r="Q137" s="81">
        <f t="shared" si="7"/>
        <v>0</v>
      </c>
      <c r="R137" s="81">
        <f t="shared" si="7"/>
        <v>0</v>
      </c>
      <c r="S137" s="81">
        <f t="shared" si="7"/>
        <v>0</v>
      </c>
      <c r="T137"/>
    </row>
    <row r="138" spans="1:20" ht="39" customHeight="1">
      <c r="A138" s="30"/>
      <c r="B138" s="51" t="s">
        <v>265</v>
      </c>
      <c r="C138" s="38" t="s">
        <v>266</v>
      </c>
      <c r="D138" s="16" t="s">
        <v>22</v>
      </c>
      <c r="E138" s="16" t="s">
        <v>6</v>
      </c>
      <c r="F138" s="64" t="s">
        <v>7</v>
      </c>
      <c r="G138" s="81">
        <v>42000</v>
      </c>
      <c r="H138" s="82">
        <v>32668</v>
      </c>
      <c r="R138" s="81">
        <v>0</v>
      </c>
      <c r="S138" s="81">
        <v>0</v>
      </c>
      <c r="T138"/>
    </row>
    <row r="139" spans="1:20" ht="15.75">
      <c r="A139" s="30"/>
      <c r="B139" s="56" t="s">
        <v>177</v>
      </c>
      <c r="C139" s="43"/>
      <c r="D139" s="21"/>
      <c r="E139" s="21"/>
      <c r="F139" s="69"/>
      <c r="G139" s="114">
        <f>SUM(G140:G173)</f>
        <v>29364.299999999996</v>
      </c>
      <c r="H139" s="115" t="e">
        <f>H140+H141+H142+H143+H144+H145+H146+H147+H148+H149+H150+H151+H152+H153+#REF!+H154+H155+H156+H157+H158+H159+H161+H163+H164+H165+H166+H167+H168+H169+H170+H171+H172+H173</f>
        <v>#REF!</v>
      </c>
      <c r="I139" s="116" t="e">
        <f>I140+I141+I142+I143+I144+I145+I146+I147+I148+I149+I150+I151+I152+I153+#REF!+I154+I155+I156+I157+I158+I159+I161+I163+I164+I165+I166+I167+I168+I169+I170+I171+I172+I173</f>
        <v>#REF!</v>
      </c>
      <c r="J139" s="116" t="e">
        <f>J140+J141+J142+J143+J144+J145+J146+J147+J148+J149+J150+J151+J152+J153+#REF!+J154+J155+J156+J157+J158+J159+J161+J163+J164+J165+J166+J167+J168+J169+J170+J171+J172+J173</f>
        <v>#REF!</v>
      </c>
      <c r="K139" s="116" t="e">
        <f>K140+K141+K142+K143+K144+K145+K146+K147+K148+K149+K150+K151+K152+K153+#REF!+K154+K155+K156+K157+K158+K159+K161+K163+K164+K165+K166+K167+K168+K169+K170+K171+K172+K173</f>
        <v>#REF!</v>
      </c>
      <c r="L139" s="116" t="e">
        <f>L140+L141+L142+L143+L144+L145+L146+L147+L148+L149+L150+L151+L152+L153+#REF!+L154+L155+L156+L157+L158+L159+L161+L163+L164+L165+L166+L167+L168+L169+L170+L171+L172+L173</f>
        <v>#REF!</v>
      </c>
      <c r="M139" s="116" t="e">
        <f>M140+M141+M142+M143+M144+M145+M146+M147+M148+M149+M150+M151+M152+M153+#REF!+M154+M155+M156+M157+M158+M159+M161+M163+M164+M165+M166+M167+M168+M169+M170+M171+M172+M173</f>
        <v>#REF!</v>
      </c>
      <c r="N139" s="116" t="e">
        <f>N140+N141+N142+N143+N144+N145+N146+N147+N148+N149+N150+N151+N152+N153+#REF!+N154+N155+N156+N157+N158+N159+N161+N163+N164+N165+N166+N167+N168+N169+N170+N171+N172+N173</f>
        <v>#REF!</v>
      </c>
      <c r="O139" s="116" t="e">
        <f>O140+O141+O142+O143+O144+O145+O146+O147+O148+O149+O150+O151+O152+O153+#REF!+O154+O155+O156+O157+O158+O159+O161+O163+O164+O165+O166+O167+O168+O169+O170+O171+O172+O173</f>
        <v>#REF!</v>
      </c>
      <c r="P139" s="116" t="e">
        <f>P140+P141+P142+P143+P144+P145+P146+P147+P148+P149+P150+P151+P152+P153+#REF!+P154+P155+P156+P157+P158+P159+P161+P163+P164+P165+P166+P167+P168+P169+P170+P171+P172+P173</f>
        <v>#REF!</v>
      </c>
      <c r="Q139" s="117" t="e">
        <f>Q140+Q141+Q142+Q143+Q144+Q145+Q146+Q147+Q148+Q149+Q150+Q151+Q152+Q153+#REF!+Q154+Q155+Q156+Q157+Q158+Q159+Q161+Q163+Q164+Q165+Q166+Q167+Q168+Q169+Q170+Q171+Q172+Q173</f>
        <v>#REF!</v>
      </c>
      <c r="R139" s="114">
        <f>SUM(R140:R173)</f>
        <v>29364.299999999996</v>
      </c>
      <c r="S139" s="114">
        <f>SUM(S140:S173)</f>
        <v>29364.299999999996</v>
      </c>
      <c r="T139"/>
    </row>
    <row r="140" spans="1:20" ht="110.25">
      <c r="A140" s="30"/>
      <c r="B140" s="51" t="s">
        <v>28</v>
      </c>
      <c r="C140" s="38" t="s">
        <v>23</v>
      </c>
      <c r="D140" s="16" t="s">
        <v>21</v>
      </c>
      <c r="E140" s="16" t="s">
        <v>4</v>
      </c>
      <c r="F140" s="64" t="s">
        <v>5</v>
      </c>
      <c r="G140" s="81">
        <v>643.7</v>
      </c>
      <c r="R140" s="81">
        <v>643.7</v>
      </c>
      <c r="S140" s="81">
        <v>643.7</v>
      </c>
      <c r="T140"/>
    </row>
    <row r="141" spans="1:20" ht="110.25">
      <c r="A141" s="30"/>
      <c r="B141" s="51" t="s">
        <v>30</v>
      </c>
      <c r="C141" s="38" t="s">
        <v>24</v>
      </c>
      <c r="D141" s="16" t="s">
        <v>21</v>
      </c>
      <c r="E141" s="16" t="s">
        <v>4</v>
      </c>
      <c r="F141" s="64" t="s">
        <v>5</v>
      </c>
      <c r="G141" s="81">
        <v>5112.2</v>
      </c>
      <c r="R141" s="81">
        <v>5112.2</v>
      </c>
      <c r="S141" s="81">
        <v>5112.2</v>
      </c>
      <c r="T141"/>
    </row>
    <row r="142" spans="1:20" ht="63">
      <c r="A142" s="30"/>
      <c r="B142" s="51" t="s">
        <v>31</v>
      </c>
      <c r="C142" s="38" t="s">
        <v>24</v>
      </c>
      <c r="D142" s="16" t="s">
        <v>20</v>
      </c>
      <c r="E142" s="16" t="s">
        <v>4</v>
      </c>
      <c r="F142" s="64" t="s">
        <v>5</v>
      </c>
      <c r="G142" s="81">
        <v>4561.8</v>
      </c>
      <c r="R142" s="81">
        <v>4561.8</v>
      </c>
      <c r="S142" s="81">
        <v>4561.8</v>
      </c>
      <c r="T142"/>
    </row>
    <row r="143" spans="1:20" ht="47.25">
      <c r="A143" s="30"/>
      <c r="B143" s="51" t="s">
        <v>130</v>
      </c>
      <c r="C143" s="38" t="s">
        <v>24</v>
      </c>
      <c r="D143" s="16" t="s">
        <v>16</v>
      </c>
      <c r="E143" s="16" t="s">
        <v>4</v>
      </c>
      <c r="F143" s="64" t="s">
        <v>5</v>
      </c>
      <c r="G143" s="81">
        <v>270</v>
      </c>
      <c r="R143" s="81">
        <v>270</v>
      </c>
      <c r="S143" s="81">
        <v>270</v>
      </c>
      <c r="T143"/>
    </row>
    <row r="144" spans="1:20" ht="47.25">
      <c r="A144" s="30"/>
      <c r="B144" s="51" t="s">
        <v>29</v>
      </c>
      <c r="C144" s="38" t="s">
        <v>27</v>
      </c>
      <c r="D144" s="16" t="s">
        <v>16</v>
      </c>
      <c r="E144" s="16" t="s">
        <v>4</v>
      </c>
      <c r="F144" s="64" t="s">
        <v>14</v>
      </c>
      <c r="G144" s="81">
        <v>100</v>
      </c>
      <c r="R144" s="81">
        <v>100</v>
      </c>
      <c r="S144" s="81">
        <v>100</v>
      </c>
      <c r="T144"/>
    </row>
    <row r="145" spans="1:20" ht="110.25">
      <c r="A145" s="30"/>
      <c r="B145" s="51" t="s">
        <v>30</v>
      </c>
      <c r="C145" s="38" t="s">
        <v>24</v>
      </c>
      <c r="D145" s="16" t="s">
        <v>21</v>
      </c>
      <c r="E145" s="16" t="s">
        <v>4</v>
      </c>
      <c r="F145" s="64" t="s">
        <v>15</v>
      </c>
      <c r="G145" s="81">
        <v>2303.9</v>
      </c>
      <c r="R145" s="81">
        <v>2303.9</v>
      </c>
      <c r="S145" s="81">
        <v>2303.9</v>
      </c>
      <c r="T145"/>
    </row>
    <row r="146" spans="1:20" ht="63">
      <c r="A146" s="30"/>
      <c r="B146" s="51" t="s">
        <v>31</v>
      </c>
      <c r="C146" s="38" t="s">
        <v>24</v>
      </c>
      <c r="D146" s="16" t="s">
        <v>20</v>
      </c>
      <c r="E146" s="16" t="s">
        <v>4</v>
      </c>
      <c r="F146" s="64" t="s">
        <v>15</v>
      </c>
      <c r="G146" s="81">
        <v>130</v>
      </c>
      <c r="R146" s="81">
        <v>130</v>
      </c>
      <c r="S146" s="81">
        <v>130</v>
      </c>
      <c r="T146"/>
    </row>
    <row r="147" spans="1:20" ht="110.25">
      <c r="A147" s="30"/>
      <c r="B147" s="51" t="s">
        <v>92</v>
      </c>
      <c r="C147" s="38" t="s">
        <v>25</v>
      </c>
      <c r="D147" s="16" t="s">
        <v>17</v>
      </c>
      <c r="E147" s="16" t="s">
        <v>4</v>
      </c>
      <c r="F147" s="64" t="s">
        <v>15</v>
      </c>
      <c r="G147" s="81">
        <v>3380</v>
      </c>
      <c r="R147" s="81">
        <v>3380</v>
      </c>
      <c r="S147" s="81">
        <v>3380</v>
      </c>
      <c r="T147"/>
    </row>
    <row r="148" spans="1:20" ht="173.25">
      <c r="A148" s="30"/>
      <c r="B148" s="51" t="s">
        <v>237</v>
      </c>
      <c r="C148" s="38" t="s">
        <v>238</v>
      </c>
      <c r="D148" s="16" t="s">
        <v>21</v>
      </c>
      <c r="E148" s="16" t="s">
        <v>4</v>
      </c>
      <c r="F148" s="64" t="s">
        <v>15</v>
      </c>
      <c r="G148" s="81">
        <v>239</v>
      </c>
      <c r="R148" s="81">
        <v>239</v>
      </c>
      <c r="S148" s="81">
        <v>239</v>
      </c>
      <c r="T148"/>
    </row>
    <row r="149" spans="1:20" ht="143.25" customHeight="1">
      <c r="A149" s="30"/>
      <c r="B149" s="51" t="s">
        <v>239</v>
      </c>
      <c r="C149" s="38" t="s">
        <v>238</v>
      </c>
      <c r="D149" s="16" t="s">
        <v>20</v>
      </c>
      <c r="E149" s="16" t="s">
        <v>4</v>
      </c>
      <c r="F149" s="64" t="s">
        <v>15</v>
      </c>
      <c r="G149" s="81">
        <v>47.3</v>
      </c>
      <c r="R149" s="81">
        <v>47.3</v>
      </c>
      <c r="S149" s="81">
        <v>47.3</v>
      </c>
      <c r="T149"/>
    </row>
    <row r="150" spans="1:20" ht="157.5">
      <c r="A150" s="30"/>
      <c r="B150" s="51" t="s">
        <v>240</v>
      </c>
      <c r="C150" s="38" t="s">
        <v>242</v>
      </c>
      <c r="D150" s="16" t="s">
        <v>21</v>
      </c>
      <c r="E150" s="16" t="s">
        <v>4</v>
      </c>
      <c r="F150" s="64" t="s">
        <v>15</v>
      </c>
      <c r="G150" s="81">
        <v>281.4</v>
      </c>
      <c r="R150" s="81">
        <v>281.4</v>
      </c>
      <c r="S150" s="81">
        <v>281.4</v>
      </c>
      <c r="T150"/>
    </row>
    <row r="151" spans="1:20" ht="110.25">
      <c r="A151" s="30"/>
      <c r="B151" s="51" t="s">
        <v>241</v>
      </c>
      <c r="C151" s="38" t="s">
        <v>242</v>
      </c>
      <c r="D151" s="16" t="s">
        <v>20</v>
      </c>
      <c r="E151" s="16" t="s">
        <v>4</v>
      </c>
      <c r="F151" s="64" t="s">
        <v>15</v>
      </c>
      <c r="G151" s="81">
        <v>56.3</v>
      </c>
      <c r="R151" s="81">
        <v>56.3</v>
      </c>
      <c r="S151" s="81">
        <v>56.3</v>
      </c>
      <c r="T151"/>
    </row>
    <row r="152" spans="1:20" ht="173.25">
      <c r="A152" s="30"/>
      <c r="B152" s="51" t="s">
        <v>243</v>
      </c>
      <c r="C152" s="38" t="s">
        <v>245</v>
      </c>
      <c r="D152" s="16" t="s">
        <v>21</v>
      </c>
      <c r="E152" s="16" t="s">
        <v>4</v>
      </c>
      <c r="F152" s="64" t="s">
        <v>15</v>
      </c>
      <c r="G152" s="81">
        <v>630.5</v>
      </c>
      <c r="R152" s="81">
        <v>630.5</v>
      </c>
      <c r="S152" s="81">
        <v>630.5</v>
      </c>
      <c r="T152"/>
    </row>
    <row r="153" spans="1:20" ht="141.75">
      <c r="A153" s="30"/>
      <c r="B153" s="51" t="s">
        <v>244</v>
      </c>
      <c r="C153" s="38" t="s">
        <v>245</v>
      </c>
      <c r="D153" s="16" t="s">
        <v>20</v>
      </c>
      <c r="E153" s="16" t="s">
        <v>4</v>
      </c>
      <c r="F153" s="64" t="s">
        <v>15</v>
      </c>
      <c r="G153" s="81">
        <v>213.6</v>
      </c>
      <c r="R153" s="81">
        <v>213.6</v>
      </c>
      <c r="S153" s="81">
        <v>213.6</v>
      </c>
      <c r="T153"/>
    </row>
    <row r="154" spans="1:20" ht="110.25">
      <c r="A154" s="30"/>
      <c r="B154" s="51" t="s">
        <v>30</v>
      </c>
      <c r="C154" s="38" t="s">
        <v>24</v>
      </c>
      <c r="D154" s="16" t="s">
        <v>21</v>
      </c>
      <c r="E154" s="16" t="s">
        <v>7</v>
      </c>
      <c r="F154" s="64" t="s">
        <v>3</v>
      </c>
      <c r="G154" s="81">
        <v>1407.7</v>
      </c>
      <c r="R154" s="81">
        <v>1407.7</v>
      </c>
      <c r="S154" s="81">
        <v>1407.7</v>
      </c>
      <c r="T154"/>
    </row>
    <row r="155" spans="1:20" ht="63">
      <c r="A155" s="30"/>
      <c r="B155" s="51" t="s">
        <v>31</v>
      </c>
      <c r="C155" s="38" t="s">
        <v>24</v>
      </c>
      <c r="D155" s="16" t="s">
        <v>20</v>
      </c>
      <c r="E155" s="16" t="s">
        <v>7</v>
      </c>
      <c r="F155" s="64" t="s">
        <v>3</v>
      </c>
      <c r="G155" s="81">
        <v>30</v>
      </c>
      <c r="R155" s="81">
        <v>30</v>
      </c>
      <c r="S155" s="81">
        <v>30</v>
      </c>
      <c r="T155"/>
    </row>
    <row r="156" spans="1:20" ht="110.25">
      <c r="A156" s="30"/>
      <c r="B156" s="51" t="s">
        <v>30</v>
      </c>
      <c r="C156" s="38" t="s">
        <v>24</v>
      </c>
      <c r="D156" s="16" t="s">
        <v>21</v>
      </c>
      <c r="E156" s="16" t="s">
        <v>5</v>
      </c>
      <c r="F156" s="64" t="s">
        <v>12</v>
      </c>
      <c r="G156" s="81">
        <v>1115.6</v>
      </c>
      <c r="R156" s="81">
        <v>1115.6</v>
      </c>
      <c r="S156" s="81">
        <v>1115.6</v>
      </c>
      <c r="T156"/>
    </row>
    <row r="157" spans="1:20" ht="63">
      <c r="A157" s="30"/>
      <c r="B157" s="51" t="s">
        <v>31</v>
      </c>
      <c r="C157" s="38" t="s">
        <v>24</v>
      </c>
      <c r="D157" s="16" t="s">
        <v>20</v>
      </c>
      <c r="E157" s="16" t="s">
        <v>5</v>
      </c>
      <c r="F157" s="64" t="s">
        <v>12</v>
      </c>
      <c r="G157" s="81">
        <v>18</v>
      </c>
      <c r="R157" s="81">
        <v>18</v>
      </c>
      <c r="S157" s="81">
        <v>18</v>
      </c>
      <c r="T157"/>
    </row>
    <row r="158" spans="1:20" ht="63">
      <c r="A158" s="30"/>
      <c r="B158" s="51" t="s">
        <v>37</v>
      </c>
      <c r="C158" s="38" t="s">
        <v>36</v>
      </c>
      <c r="D158" s="16" t="s">
        <v>16</v>
      </c>
      <c r="E158" s="16" t="s">
        <v>5</v>
      </c>
      <c r="F158" s="64" t="s">
        <v>10</v>
      </c>
      <c r="G158" s="81">
        <v>3200</v>
      </c>
      <c r="R158" s="81">
        <v>3200</v>
      </c>
      <c r="S158" s="81">
        <v>3200</v>
      </c>
      <c r="T158"/>
    </row>
    <row r="159" spans="1:20" ht="110.25">
      <c r="A159" s="30"/>
      <c r="B159" s="51" t="s">
        <v>246</v>
      </c>
      <c r="C159" s="38" t="s">
        <v>145</v>
      </c>
      <c r="D159" s="16" t="s">
        <v>20</v>
      </c>
      <c r="E159" s="16" t="s">
        <v>5</v>
      </c>
      <c r="F159" s="64" t="s">
        <v>144</v>
      </c>
      <c r="G159" s="81">
        <v>20</v>
      </c>
      <c r="R159" s="81">
        <v>20</v>
      </c>
      <c r="S159" s="81">
        <v>20</v>
      </c>
      <c r="T159"/>
    </row>
    <row r="160" spans="1:20" ht="47.25">
      <c r="A160" s="30"/>
      <c r="B160" s="51" t="s">
        <v>247</v>
      </c>
      <c r="C160" s="38" t="s">
        <v>40</v>
      </c>
      <c r="D160" s="16" t="s">
        <v>20</v>
      </c>
      <c r="E160" s="16" t="s">
        <v>12</v>
      </c>
      <c r="F160" s="64" t="s">
        <v>4</v>
      </c>
      <c r="G160" s="81">
        <v>16</v>
      </c>
      <c r="R160" s="81">
        <v>16</v>
      </c>
      <c r="S160" s="81">
        <v>16</v>
      </c>
      <c r="T160"/>
    </row>
    <row r="161" spans="1:20" ht="31.5">
      <c r="A161" s="30"/>
      <c r="B161" s="51" t="s">
        <v>38</v>
      </c>
      <c r="C161" s="38" t="s">
        <v>40</v>
      </c>
      <c r="D161" s="16" t="s">
        <v>16</v>
      </c>
      <c r="E161" s="16" t="s">
        <v>12</v>
      </c>
      <c r="F161" s="64" t="s">
        <v>4</v>
      </c>
      <c r="G161" s="81">
        <v>128</v>
      </c>
      <c r="R161" s="81">
        <v>128</v>
      </c>
      <c r="S161" s="81">
        <v>128</v>
      </c>
      <c r="T161"/>
    </row>
    <row r="162" spans="1:20" ht="45">
      <c r="A162" s="30"/>
      <c r="B162" s="54" t="s">
        <v>248</v>
      </c>
      <c r="C162" s="38" t="s">
        <v>41</v>
      </c>
      <c r="D162" s="16" t="s">
        <v>20</v>
      </c>
      <c r="E162" s="16" t="s">
        <v>12</v>
      </c>
      <c r="F162" s="64" t="s">
        <v>8</v>
      </c>
      <c r="G162" s="81">
        <v>68.8</v>
      </c>
      <c r="R162" s="81">
        <v>68.8</v>
      </c>
      <c r="S162" s="81">
        <v>68.8</v>
      </c>
      <c r="T162"/>
    </row>
    <row r="163" spans="1:20" ht="31.5">
      <c r="A163" s="30"/>
      <c r="B163" s="51" t="s">
        <v>39</v>
      </c>
      <c r="C163" s="38" t="s">
        <v>41</v>
      </c>
      <c r="D163" s="16" t="s">
        <v>16</v>
      </c>
      <c r="E163" s="16" t="s">
        <v>12</v>
      </c>
      <c r="F163" s="64" t="s">
        <v>8</v>
      </c>
      <c r="G163" s="81">
        <v>17.2</v>
      </c>
      <c r="R163" s="81">
        <v>17.2</v>
      </c>
      <c r="S163" s="81">
        <v>17.2</v>
      </c>
      <c r="T163"/>
    </row>
    <row r="164" spans="1:20" ht="110.25">
      <c r="A164" s="30"/>
      <c r="B164" s="51" t="s">
        <v>30</v>
      </c>
      <c r="C164" s="38" t="s">
        <v>104</v>
      </c>
      <c r="D164" s="16" t="s">
        <v>21</v>
      </c>
      <c r="E164" s="16" t="s">
        <v>4</v>
      </c>
      <c r="F164" s="64" t="s">
        <v>7</v>
      </c>
      <c r="G164" s="81">
        <v>627</v>
      </c>
      <c r="R164" s="81">
        <v>627</v>
      </c>
      <c r="S164" s="81">
        <v>627</v>
      </c>
      <c r="T164"/>
    </row>
    <row r="165" spans="1:20" ht="110.25">
      <c r="A165" s="30"/>
      <c r="B165" s="51" t="s">
        <v>30</v>
      </c>
      <c r="C165" s="38" t="s">
        <v>103</v>
      </c>
      <c r="D165" s="16" t="s">
        <v>21</v>
      </c>
      <c r="E165" s="16" t="s">
        <v>4</v>
      </c>
      <c r="F165" s="64" t="s">
        <v>7</v>
      </c>
      <c r="G165" s="81">
        <v>556.7</v>
      </c>
      <c r="R165" s="81">
        <v>556.7</v>
      </c>
      <c r="S165" s="81">
        <v>556.7</v>
      </c>
      <c r="T165"/>
    </row>
    <row r="166" spans="1:20" ht="110.25">
      <c r="A166" s="30"/>
      <c r="B166" s="51" t="s">
        <v>30</v>
      </c>
      <c r="C166" s="38" t="s">
        <v>105</v>
      </c>
      <c r="D166" s="16" t="s">
        <v>21</v>
      </c>
      <c r="E166" s="16" t="s">
        <v>4</v>
      </c>
      <c r="F166" s="64" t="s">
        <v>7</v>
      </c>
      <c r="G166" s="81">
        <v>428.1</v>
      </c>
      <c r="R166" s="81">
        <v>428.1</v>
      </c>
      <c r="S166" s="81">
        <v>428.1</v>
      </c>
      <c r="T166"/>
    </row>
    <row r="167" spans="1:20" ht="63">
      <c r="A167" s="30"/>
      <c r="B167" s="51" t="s">
        <v>159</v>
      </c>
      <c r="C167" s="38" t="s">
        <v>105</v>
      </c>
      <c r="D167" s="16" t="s">
        <v>20</v>
      </c>
      <c r="E167" s="16" t="s">
        <v>4</v>
      </c>
      <c r="F167" s="64" t="s">
        <v>7</v>
      </c>
      <c r="G167" s="81">
        <v>383.1</v>
      </c>
      <c r="R167" s="81">
        <v>383.1</v>
      </c>
      <c r="S167" s="81">
        <v>383.1</v>
      </c>
      <c r="T167"/>
    </row>
    <row r="168" spans="1:20" ht="47.25">
      <c r="A168" s="30"/>
      <c r="B168" s="49" t="s">
        <v>131</v>
      </c>
      <c r="C168" s="38" t="s">
        <v>105</v>
      </c>
      <c r="D168" s="16" t="s">
        <v>16</v>
      </c>
      <c r="E168" s="16" t="s">
        <v>4</v>
      </c>
      <c r="F168" s="64" t="s">
        <v>7</v>
      </c>
      <c r="G168" s="81">
        <v>1.4</v>
      </c>
      <c r="R168" s="81">
        <v>1.4</v>
      </c>
      <c r="S168" s="81">
        <v>1.4</v>
      </c>
      <c r="T168"/>
    </row>
    <row r="169" spans="1:20" ht="110.25">
      <c r="A169" s="30"/>
      <c r="B169" s="51" t="s">
        <v>30</v>
      </c>
      <c r="C169" s="38" t="s">
        <v>106</v>
      </c>
      <c r="D169" s="16" t="s">
        <v>21</v>
      </c>
      <c r="E169" s="16" t="s">
        <v>4</v>
      </c>
      <c r="F169" s="64" t="s">
        <v>9</v>
      </c>
      <c r="G169" s="81">
        <v>492.2</v>
      </c>
      <c r="R169" s="81">
        <v>492.2</v>
      </c>
      <c r="S169" s="81">
        <v>492.2</v>
      </c>
      <c r="T169"/>
    </row>
    <row r="170" spans="1:20" ht="110.25">
      <c r="A170" s="30"/>
      <c r="B170" s="51" t="s">
        <v>30</v>
      </c>
      <c r="C170" s="38" t="s">
        <v>107</v>
      </c>
      <c r="D170" s="16" t="s">
        <v>21</v>
      </c>
      <c r="E170" s="16" t="s">
        <v>4</v>
      </c>
      <c r="F170" s="64" t="s">
        <v>9</v>
      </c>
      <c r="G170" s="81">
        <v>653.1</v>
      </c>
      <c r="R170" s="81">
        <v>653.1</v>
      </c>
      <c r="S170" s="81">
        <v>653.1</v>
      </c>
      <c r="T170"/>
    </row>
    <row r="171" spans="1:20" ht="63">
      <c r="A171" s="30"/>
      <c r="B171" s="51" t="s">
        <v>31</v>
      </c>
      <c r="C171" s="38" t="s">
        <v>107</v>
      </c>
      <c r="D171" s="16" t="s">
        <v>20</v>
      </c>
      <c r="E171" s="16" t="s">
        <v>4</v>
      </c>
      <c r="F171" s="64" t="s">
        <v>9</v>
      </c>
      <c r="G171" s="81">
        <v>134.6</v>
      </c>
      <c r="R171" s="81">
        <v>134.6</v>
      </c>
      <c r="S171" s="81">
        <v>134.6</v>
      </c>
      <c r="T171"/>
    </row>
    <row r="172" spans="1:20" ht="47.25">
      <c r="A172" s="30"/>
      <c r="B172" s="49" t="s">
        <v>131</v>
      </c>
      <c r="C172" s="38" t="s">
        <v>108</v>
      </c>
      <c r="D172" s="16" t="s">
        <v>16</v>
      </c>
      <c r="E172" s="16" t="s">
        <v>4</v>
      </c>
      <c r="F172" s="64" t="s">
        <v>9</v>
      </c>
      <c r="G172" s="81">
        <v>0.7</v>
      </c>
      <c r="R172" s="81">
        <v>0.7</v>
      </c>
      <c r="S172" s="81">
        <v>0.7</v>
      </c>
      <c r="T172"/>
    </row>
    <row r="173" spans="1:20" ht="48" customHeight="1" thickBot="1">
      <c r="A173" s="32"/>
      <c r="B173" s="57" t="s">
        <v>132</v>
      </c>
      <c r="C173" s="44" t="s">
        <v>109</v>
      </c>
      <c r="D173" s="26" t="s">
        <v>22</v>
      </c>
      <c r="E173" s="26" t="s">
        <v>6</v>
      </c>
      <c r="F173" s="70" t="s">
        <v>4</v>
      </c>
      <c r="G173" s="83">
        <v>2096.4</v>
      </c>
      <c r="R173" s="83">
        <v>2096.4</v>
      </c>
      <c r="S173" s="83">
        <v>2096.4</v>
      </c>
      <c r="T173"/>
    </row>
    <row r="174" spans="18:20" ht="15.75">
      <c r="R174" s="82"/>
      <c r="S174" s="82"/>
      <c r="T174"/>
    </row>
    <row r="175" spans="18:20" ht="15.75">
      <c r="R175" s="82"/>
      <c r="S175" s="82"/>
      <c r="T175"/>
    </row>
    <row r="176" spans="18:20" ht="15.75">
      <c r="R176" s="82"/>
      <c r="S176" s="82"/>
      <c r="T176"/>
    </row>
    <row r="177" spans="18:20" ht="15.75">
      <c r="R177" s="82"/>
      <c r="S177" s="82"/>
      <c r="T177"/>
    </row>
  </sheetData>
  <sheetProtection/>
  <mergeCells count="8">
    <mergeCell ref="B7:S7"/>
    <mergeCell ref="B8:S8"/>
    <mergeCell ref="B9:S9"/>
    <mergeCell ref="K10:M10"/>
    <mergeCell ref="C1:I1"/>
    <mergeCell ref="C2:I2"/>
    <mergeCell ref="C3:I3"/>
    <mergeCell ref="B6:S6"/>
  </mergeCells>
  <printOptions/>
  <pageMargins left="0.7874015748031497" right="0.1968503937007874" top="0.3937007874015748" bottom="0.1968503937007874" header="0" footer="0"/>
  <pageSetup fitToHeight="29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Сервер 2</dc:creator>
  <cp:keywords/>
  <dc:description/>
  <cp:lastModifiedBy>mixail</cp:lastModifiedBy>
  <cp:lastPrinted>2017-01-04T16:01:32Z</cp:lastPrinted>
  <dcterms:created xsi:type="dcterms:W3CDTF">2006-01-02T09:39:36Z</dcterms:created>
  <dcterms:modified xsi:type="dcterms:W3CDTF">2017-11-27T06:20:52Z</dcterms:modified>
  <cp:category/>
  <cp:version/>
  <cp:contentType/>
  <cp:contentStatus/>
</cp:coreProperties>
</file>