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55" windowWidth="16485" windowHeight="7950" activeTab="0"/>
  </bookViews>
  <sheets>
    <sheet name="в бюджет" sheetId="1" r:id="rId1"/>
  </sheets>
  <definedNames>
    <definedName name="_xlnm.Print_Area" localSheetId="0">'в бюджет'!$A$1:$G$164</definedName>
  </definedNames>
  <calcPr fullCalcOnLoad="1"/>
</workbook>
</file>

<file path=xl/sharedStrings.xml><?xml version="1.0" encoding="utf-8"?>
<sst xmlns="http://schemas.openxmlformats.org/spreadsheetml/2006/main" count="649" uniqueCount="273">
  <si>
    <t>500</t>
  </si>
  <si>
    <t>КЦСР</t>
  </si>
  <si>
    <t>КВР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</si>
  <si>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</si>
  <si>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</si>
  <si>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</si>
  <si>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</si>
  <si>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</si>
  <si>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</si>
  <si>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</si>
  <si>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</si>
  <si>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</si>
  <si>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</si>
  <si>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14</t>
  </si>
  <si>
    <t>11</t>
  </si>
  <si>
    <t>13</t>
  </si>
  <si>
    <t>800</t>
  </si>
  <si>
    <t>600</t>
  </si>
  <si>
    <t>Валя-11263,2</t>
  </si>
  <si>
    <t>Ира- 11577,4</t>
  </si>
  <si>
    <t>тыс. рублей</t>
  </si>
  <si>
    <t>200</t>
  </si>
  <si>
    <t>100</t>
  </si>
  <si>
    <t>300</t>
  </si>
  <si>
    <t xml:space="preserve">72 1 00 10190 </t>
  </si>
  <si>
    <t xml:space="preserve">72 2 00 10190 </t>
  </si>
  <si>
    <t>77 7 00 20590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</si>
  <si>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</si>
  <si>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99 9 00 20050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</si>
  <si>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</si>
  <si>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Резервные фонды местной администрации муниципального образования  (Иные бюджетные ассигнования)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</si>
  <si>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</si>
  <si>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</si>
  <si>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Муниципальная целевая  комплексная программа "Профилактика правонарушений в  Урупском муниципальном районе  на 2016-2020 годы"</t>
  </si>
  <si>
    <t>Муниципальная комплексная целевая программа "Комплексные меры противодействия злоупотреблению наркотическими средствами и их незаконному обороту в Урупском муниципальном районе на 2016-2020 годы"</t>
  </si>
  <si>
    <t xml:space="preserve">Основное мероприятие "Проведение работ по профилактике распространения наркомании и связанных с ней правонарушений"(Закупка товаров, работ и услуг для обеспечения государственных (муниципальных) нужд) </t>
  </si>
  <si>
    <t>Муниципальная программа "Профилактика терроризма и экстремизма в Урупском муниципальном районе на 2016-2018 годы"</t>
  </si>
  <si>
    <t>99 9 00 60090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</si>
  <si>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(Иные бюджетные ассигнования)</t>
  </si>
  <si>
    <t>Мероприятия в области жилищного хозяйства (Иные бюджетные ассигнования)</t>
  </si>
  <si>
    <t>Мероприятия в области коммунального хозяйства(Иные бюджетные ассигнования)</t>
  </si>
  <si>
    <t>99 9 00 80100</t>
  </si>
  <si>
    <t>99 9 00 80090</t>
  </si>
  <si>
    <t>Муниципальная целевая программа "Образование" на 2015-2020 годы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</si>
  <si>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</si>
  <si>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</si>
  <si>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Основное мероприятие  "Создание системы выявления, развитие и поддержки талантливых детей в различных областях деятельности "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</si>
  <si>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</si>
  <si>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</si>
  <si>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03 5 02  20530</t>
  </si>
  <si>
    <t>03 5 02 20530</t>
  </si>
  <si>
    <t>03 5  02 20540</t>
  </si>
  <si>
    <t>03 5 02 20540</t>
  </si>
  <si>
    <t xml:space="preserve">Муниципальная целевая программа  "Развитие культуры Урупского муниципального района на 2015-2017 года" </t>
  </si>
  <si>
    <t xml:space="preserve">Подпрограмма  "Финансовое обеспечение" </t>
  </si>
  <si>
    <t xml:space="preserve">Подпрограмма  "Развитие досуговой деятельности, народного творчества" </t>
  </si>
  <si>
    <t>04 2</t>
  </si>
  <si>
    <t xml:space="preserve">Основное мероприятие  "Мероприятия в сфере культуры, укрепление материально-технической базы учреждений культуры" 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</si>
  <si>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</si>
  <si>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</si>
  <si>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</si>
  <si>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</si>
  <si>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 xml:space="preserve">Подпрограмма  "Развитие библиотечного дела" </t>
  </si>
  <si>
    <t>04 1</t>
  </si>
  <si>
    <t>04 1 01</t>
  </si>
  <si>
    <t>04 1 01 20610</t>
  </si>
  <si>
    <t>Подпрограмма "Развитие дошкольного образования в Урупском муниципальном районе"</t>
  </si>
  <si>
    <t>03 1</t>
  </si>
  <si>
    <t>03 1 03</t>
  </si>
  <si>
    <t>Основное мероприятие "Повышение качества дошкольного образования"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</si>
  <si>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</si>
  <si>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03 1  03 20470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</si>
  <si>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</si>
  <si>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03 1  03 20480</t>
  </si>
  <si>
    <t>Подпрограмма "Развитие системы общего образования в Урупском муниципальном районе"</t>
  </si>
  <si>
    <t>03 3</t>
  </si>
  <si>
    <r>
      <t xml:space="preserve"> Расходы на обеспечение деятельности (оказание услуг) муниципальных общеобразовательных учреждений  (Иные бюджетные ассигнования) </t>
    </r>
  </si>
  <si>
    <t>03 3  01 20500</t>
  </si>
  <si>
    <t>03 3 01 20500</t>
  </si>
  <si>
    <t xml:space="preserve"> Расходы на обеспечение деятельности (оказание услуг) муниципальных  учреждений культуры(Закупка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</si>
  <si>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</si>
  <si>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</si>
  <si>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государственных( муниципальных) нужд)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</si>
  <si>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</si>
  <si>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Дополнительное финансовое обеспечение деятельности (оказание услуг) муниципальных учреждений дополнительного образования за счет добровольных  пожертвований от юридических и физических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</si>
  <si>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</si>
  <si>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03 3  01 20720</t>
  </si>
  <si>
    <t>Расходы на обеспечение деятельности (оказание услуг) муниципальных учреждений дополнительного образования  (Иные бюджетные ассигнования)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</si>
  <si>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</si>
  <si>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03 3  01 20730</t>
  </si>
  <si>
    <t xml:space="preserve">03 В </t>
  </si>
  <si>
    <t>03 В 05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</si>
  <si>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</si>
  <si>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</si>
  <si>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</si>
  <si>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централизованной бухгалтерии управления образования (Иные бюджетные ассигнования)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</si>
  <si>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</si>
  <si>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</si>
  <si>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 xml:space="preserve">Основное мероприятие "Предупреждение безнадзорности, профилактика правонарушений несовершеннолетних" (Закупка товаров, работ и услуг для обеспечения государственных (муниципальных) нужд) </t>
  </si>
  <si>
    <t>Подпрограмма "Патриотическое воспитание граждан Урупского муниципального района"</t>
  </si>
  <si>
    <t>03 8</t>
  </si>
  <si>
    <t>Основное мероприятие "Совершенствование системы патриотического воспитания граждан"</t>
  </si>
  <si>
    <t>03 8 01</t>
  </si>
  <si>
    <t>03 8 01 20560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</si>
  <si>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</si>
  <si>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 xml:space="preserve">08 0 01 </t>
  </si>
  <si>
    <t xml:space="preserve">09 0 01 </t>
  </si>
  <si>
    <t>Расходы на обеспечение деятельности (оказание услуг) муниципальных  учреждений культуры (Иные бюджетные ассигнования)</t>
  </si>
  <si>
    <t>71 2 00 10190</t>
  </si>
  <si>
    <t>71 1 00 10190</t>
  </si>
  <si>
    <t>71 3 00 10190</t>
  </si>
  <si>
    <t>73 1 00 10190</t>
  </si>
  <si>
    <t>73 2 00 10190</t>
  </si>
  <si>
    <t xml:space="preserve">73 2 00 10190 </t>
  </si>
  <si>
    <t>99 9 00 20060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</si>
  <si>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</si>
  <si>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</si>
  <si>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</si>
  <si>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</si>
  <si>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Предоставление субсидий на оплату жилого помещения и коммунальных услуг(Социальное обеспечение и иные выплаты населению)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</si>
  <si>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</si>
  <si>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</si>
  <si>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</si>
  <si>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Назначение и выплата ежемесячного социального пособия гражданам, имеющим детей (Социальное обеспечение и иные выплаты населению)</t>
  </si>
  <si>
    <t>01 2</t>
  </si>
  <si>
    <t xml:space="preserve">01 2 02 </t>
  </si>
  <si>
    <t xml:space="preserve">Муниципальная программа  "Управление муниципальными финансами в Урупском муниципальном районе на 2015-2017 годы" 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</si>
  <si>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</si>
  <si>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</si>
  <si>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</si>
  <si>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</si>
  <si>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</si>
  <si>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</si>
  <si>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>02 4</t>
  </si>
  <si>
    <t>02 4 03 20450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</si>
  <si>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</si>
  <si>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</si>
  <si>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</si>
  <si>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Дополнительное пенсионное обеспечение муниципальных служащих (Социальное обеспечение и иные выплаты населению)</t>
  </si>
  <si>
    <t>03 3 01 20510</t>
  </si>
  <si>
    <t>Основное мероприятие "Проведение мониторинга противодействия проявлениям терроризма и экстремизма"(Закупка товаров, работ и услуг для обеспечения государственных (муниципальных) нужд)</t>
  </si>
  <si>
    <t>Основное мероприятие "Мероприятия в сфере культуры, в том числе комплектование книжных фондов библиотек"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</si>
  <si>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</si>
  <si>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</si>
  <si>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</si>
  <si>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03 3 01</t>
  </si>
  <si>
    <t>01 2 02 10190</t>
  </si>
  <si>
    <t>Основное мероприятияе "Организация и проведение физкультурных и спортивно-массовых мероприятий"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</si>
  <si>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(Социальное обеспечение и иные выплаты населению)</t>
  </si>
  <si>
    <t>Основное мероприятие "Обеспечение качества образовательных услуг"</t>
  </si>
  <si>
    <t>12</t>
  </si>
  <si>
    <t>99 8 00 80330</t>
  </si>
  <si>
    <t>Основное мероприятие "Эффективное финансовое обеспечение программы"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</si>
  <si>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</si>
  <si>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01 1 01 52500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</si>
  <si>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</si>
  <si>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</si>
  <si>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Расходы на обеспечение деятельности (оказание услуг) муниципальных дошкольных образовательных учреждений    (Закупка товаров, работ и услуг для обеспечения государственных( 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</si>
  <si>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  </r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</si>
  <si>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государственных( муниципальных) нужд)</t>
  </si>
  <si>
    <t>Проведение общих мероприятий в рамках подпрограммы (Закупка товаров, работ и услуг для обеспечения государственных (муниципальных) нужд)</t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</si>
  <si>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</si>
  <si>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</si>
  <si>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</si>
  <si>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обеспечения государственных (муниципальных) нужд)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</si>
  <si>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 государственных (муниципальных) нужд) </t>
  </si>
  <si>
    <t>Проведение общих мероприятий в рамках программы "Профилактика терроризма и экстремизма в Урупском муниципальном районе на 2016-2018 годы" (Закупка товаров, работ и услуг для обеспечения государственных (муниципальных) нужд)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</si>
  <si>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на 2016-2020 годы" (Закупка товаров, работ и услуг для обеспечения государственных (муниципальных) нужд)</t>
  </si>
  <si>
    <t>Проведение общих мероприятий в рамках программы "Профилактика правонарушений в  Урупском муниципальном районе  на 2016-2020 годы" (Закупка товаров, работ и услуг для обеспечения государственных (муниципальных) нужд)</t>
  </si>
  <si>
    <t>Приложение 7</t>
  </si>
  <si>
    <t xml:space="preserve">Муниципальная программа "Социальная поддержка населения Урупского муниципального района на 2015-2017 годы" </t>
  </si>
  <si>
    <t>ВСЕГО: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</si>
  <si>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</si>
  <si>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</si>
  <si>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Итого по муниципальным программам</t>
  </si>
  <si>
    <t>Подпрограмма "Обеспечение условий реализации районной муниципальной программы "Социальная поддержка населения Урупского муниципального района" на 2015-2017 г.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</si>
  <si>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</si>
  <si>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</si>
  <si>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</si>
  <si>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</si>
  <si>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</si>
  <si>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</si>
  <si>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</si>
  <si>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</si>
  <si>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</si>
  <si>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 xml:space="preserve">Итого по непрограммным расходам </t>
  </si>
  <si>
    <t>Распределение бюджетных ассигнований</t>
  </si>
  <si>
    <t>Р</t>
  </si>
  <si>
    <t>ПР</t>
  </si>
  <si>
    <t>04 4 01</t>
  </si>
  <si>
    <t>Основное мероприятие "Создание эффективной системы управления и финансового обеспечения условий реализации Программы"</t>
  </si>
  <si>
    <t>04 4 01 10190</t>
  </si>
  <si>
    <t>04 4  01 20640</t>
  </si>
  <si>
    <t>4.</t>
  </si>
  <si>
    <t>Основное мероприятие "Дорожный комплекс"</t>
  </si>
  <si>
    <t>Капитальный ремонт и ремонт автомобильных дорог общего пользования в границах муниципального района (Закупка товаров, работ и услуг для обеспечения государственных (муниципальных) нужд)</t>
  </si>
  <si>
    <t>Муниципальная целевая программа "Комплексное развитие транспортной инфраструктуры на территории Урупского муниципального района на 2016-2025 годы"</t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</si>
  <si>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(муниципальных) нужд) </t>
    </r>
  </si>
  <si>
    <t>04 4  01 20641</t>
  </si>
  <si>
    <t>от  26.12.2016 № 65</t>
  </si>
  <si>
    <t>Наименование главных распорядителей бюджетных средств</t>
  </si>
  <si>
    <t>Сумма</t>
  </si>
  <si>
    <t>на 2017 год</t>
  </si>
  <si>
    <t xml:space="preserve"> Урупского муниципального района </t>
  </si>
  <si>
    <r>
      <t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sz val="12"/>
        <color indexed="10"/>
        <rFont val="Times New Roman"/>
        <family val="1"/>
      </rPr>
      <t xml:space="preserve"> </t>
    </r>
  </si>
  <si>
    <r>
      <t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</t>
    </r>
    <r>
      <rPr>
        <sz val="12"/>
        <color indexed="10"/>
        <rFont val="Times New Roman"/>
        <family val="1"/>
      </rPr>
      <t xml:space="preserve"> </t>
    </r>
  </si>
  <si>
    <t>01 1  1 66430</t>
  </si>
  <si>
    <t>01 1 01 66648</t>
  </si>
  <si>
    <t>01 1 01 66651</t>
  </si>
  <si>
    <t>01 1 01 66652</t>
  </si>
  <si>
    <t>Предоставление мер социальной поддержки реабилитированным лицам и лицам, признанным пострадавшими от политических репрессий (Социальное обеспечение и иные выплаты населению)</t>
  </si>
  <si>
    <t>01 1 01 66653</t>
  </si>
  <si>
    <t>01 1 01 66655</t>
  </si>
  <si>
    <t>01 1 01 53800</t>
  </si>
  <si>
    <t>01 1 01 R6620</t>
  </si>
  <si>
    <t xml:space="preserve">Предоставление компенсации отдельным категориям граждан оплаты взноса на капитальный ремонт общего имущества в многоквартирном доме (Социальное обеспечение и иные выплаты населению) </t>
  </si>
  <si>
    <t>01 1 01 66410</t>
  </si>
  <si>
    <t>01 1 01 R0840</t>
  </si>
  <si>
    <t>№ п/п</t>
  </si>
  <si>
    <t>Подпрограмма "Нормативно-методическое обеспечение и организация бюджетного процесса"</t>
  </si>
  <si>
    <t>Основное мероприятие "Материально-техническое обеспечение бюджетного процесса"</t>
  </si>
  <si>
    <t>02 2</t>
  </si>
  <si>
    <t>02 2 04</t>
  </si>
  <si>
    <t>02 2 04 10190</t>
  </si>
  <si>
    <t>Подпрограмма "Обеспечение условий реализации Программы"</t>
  </si>
  <si>
    <t>02 4 03</t>
  </si>
  <si>
    <t>03 1 03  66110</t>
  </si>
  <si>
    <t>03 1 03 66140</t>
  </si>
  <si>
    <t>03 3 01 66010</t>
  </si>
  <si>
    <t>03 3 01 66140</t>
  </si>
  <si>
    <t>0,3</t>
  </si>
  <si>
    <t>03 3 01 66100</t>
  </si>
  <si>
    <t>03 3 01 66130</t>
  </si>
  <si>
    <t>03 3 01 66460</t>
  </si>
  <si>
    <t>03 5 02 66140</t>
  </si>
  <si>
    <t>Подпрограмма "Финансовое обеспечение условий реализации муниципальной программы "Образование" на 2015-2020 годы"</t>
  </si>
  <si>
    <t>03 В 05 66103</t>
  </si>
  <si>
    <t>03 В 05 20600</t>
  </si>
  <si>
    <t>Муниципальная целевая программы "Развитие физической культуры и спорта в  Урупском муниципальном районе  на 2017-2020 годы"</t>
  </si>
  <si>
    <t>06 0 01</t>
  </si>
  <si>
    <t>06 0 01 20670</t>
  </si>
  <si>
    <t xml:space="preserve">07 0 01 </t>
  </si>
  <si>
    <t>07 0 01 20680</t>
  </si>
  <si>
    <t>08 0 01 20690</t>
  </si>
  <si>
    <t>09 0 01 20700</t>
  </si>
  <si>
    <t>10 0 01</t>
  </si>
  <si>
    <t>10 0 01 80030</t>
  </si>
  <si>
    <t>Реализация Закона Карачаево-Черкесской Республики от 17 декабря 2009 г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</si>
  <si>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99 8 00 66101</t>
  </si>
  <si>
    <t xml:space="preserve">Реализация Закона Карачаево-Черкесской Республикиот 17 декабря 2009 г №86-РЗ 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</si>
  <si>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Реализация Закона Карачаево-Черкесской Республики от 13 марта 2009 №6-РЗ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</si>
  <si>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13 марта 2009 №6-РЗ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(Закупка товаров, работ и услуг для обеспечения государственных (муниципальных) нужд)  </t>
  </si>
  <si>
    <t>99 8 00 66102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</si>
  <si>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</si>
  <si>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(Закупка товаров, работ и услуг для обеспечения  государственных (муниципальных) нужд)</t>
  </si>
  <si>
    <t>99 8 00 66104</t>
  </si>
  <si>
    <t>Реализация Закона Карачаево-Черкесской Республики от 14 мая 2015 г. №31-РЗ "О наделении органов местного самоуправления муниципальных районов Карачаево-Черкесской Республики государственными полномочиями Карачаево-Черкесской Республики в сфере земельных отношений"  (Закупка товаров, работ и услуг для обеспечения государственных (муниципальных) нужд)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</si>
  <si>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</si>
  <si>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</si>
  <si>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по целевым статьям (муниципальным программам Урупского муниципального района   и непрограммным направлениям деятельности), группам видов расходов, разделам, подразделам классификации расходов бюджета </t>
  </si>
  <si>
    <r>
  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 (муниципальных) нужд) </t>
    </r>
  </si>
  <si>
    <t>Расходы на обеспечение деятельности (оказание услуг) муниципальных учреждений дополнительного образования  (Закупка товаров, работ и услуг для государственных (муниципальных) нужд)</t>
  </si>
  <si>
    <t>Дополнительное финансовое обеспечение деятельности (оказание услуг) муниципальных учреждений дополнительного образования за счет добровольных  пожертвований от юридических и физических лиц(Закупка товаров, работ и услуг для обеспечения государственных (муниципальных) нужд)</t>
  </si>
  <si>
    <t>к решению Совета                                       Урупского муниципального района</t>
  </si>
  <si>
    <t>Назначение и выплата единовременного пособия при рождении ребенка (неработающим родителям). Назначение и выплата ежемесячного пособия по уходу за ребенком до полутора лет   (Социальное обеспечение и иные выплаты населению)</t>
  </si>
  <si>
    <t>05 2</t>
  </si>
  <si>
    <t xml:space="preserve">05 2 01 </t>
  </si>
  <si>
    <t>05 2 01 20660</t>
  </si>
  <si>
    <t>Муниципальная программа "Газификация Урупского муниципального района на 2016-2019 годы"</t>
  </si>
  <si>
    <t>Подпрограмма "Строительство подводящего газопровода к МКОУ "СОШ №1 ст.Преградной" с установкой шкафных регуляторных пунктов и котельного оборудования"</t>
  </si>
  <si>
    <t>Основное мероприятие "Строительство подводящего газопровода к МКОУ "СОШ №1 ст. Преградной" с установкой шкафных регуляторных пунктов и котельного оборудования"</t>
  </si>
  <si>
    <t>Проведение  мероприятий в рамках подпрограммы (Капитальные вложения в  объекты государственной (муниципальной) собственности)</t>
  </si>
  <si>
    <t>400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</si>
</sst>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?_р_._-;_-@_-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color indexed="10"/>
      <name val="Arial Cyr"/>
      <family val="0"/>
    </font>
    <font>
      <b/>
      <i/>
      <sz val="9"/>
      <name val="Arial Cyr"/>
      <family val="0"/>
    </font>
    <font>
      <i/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8" fontId="4" fillId="0" borderId="11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178" fontId="3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Border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8" fontId="3" fillId="0" borderId="0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178" fontId="6" fillId="0" borderId="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right"/>
    </xf>
    <xf numFmtId="178" fontId="11" fillId="0" borderId="14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178" fontId="11" fillId="0" borderId="12" xfId="0" applyNumberFormat="1" applyFont="1" applyFill="1" applyBorder="1" applyAlignment="1">
      <alignment horizontal="right"/>
    </xf>
    <xf numFmtId="49" fontId="9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8" fontId="12" fillId="0" borderId="2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4" fillId="0" borderId="12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/>
    </xf>
    <xf numFmtId="49" fontId="9" fillId="0" borderId="25" xfId="0" applyNumberFormat="1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/>
    </xf>
    <xf numFmtId="0" fontId="9" fillId="0" borderId="22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178" fontId="12" fillId="0" borderId="20" xfId="0" applyNumberFormat="1" applyFont="1" applyFill="1" applyBorder="1" applyAlignment="1">
      <alignment horizontal="right" vertical="center"/>
    </xf>
    <xf numFmtId="178" fontId="12" fillId="0" borderId="21" xfId="0" applyNumberFormat="1" applyFont="1" applyFill="1" applyBorder="1" applyAlignment="1">
      <alignment horizontal="right" vertical="center"/>
    </xf>
    <xf numFmtId="178" fontId="12" fillId="0" borderId="21" xfId="0" applyNumberFormat="1" applyFont="1" applyFill="1" applyBorder="1" applyAlignment="1">
      <alignment vertical="center" wrapText="1"/>
    </xf>
    <xf numFmtId="178" fontId="14" fillId="0" borderId="21" xfId="0" applyNumberFormat="1" applyFont="1" applyFill="1" applyBorder="1" applyAlignment="1">
      <alignment horizontal="right" vertical="center"/>
    </xf>
    <xf numFmtId="178" fontId="9" fillId="0" borderId="21" xfId="0" applyNumberFormat="1" applyFont="1" applyFill="1" applyBorder="1" applyAlignment="1">
      <alignment horizontal="right" vertical="center"/>
    </xf>
    <xf numFmtId="178" fontId="12" fillId="0" borderId="21" xfId="0" applyNumberFormat="1" applyFont="1" applyFill="1" applyBorder="1" applyAlignment="1">
      <alignment horizontal="right"/>
    </xf>
    <xf numFmtId="178" fontId="9" fillId="0" borderId="2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8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2" fontId="9" fillId="0" borderId="21" xfId="0" applyNumberFormat="1" applyFont="1" applyFill="1" applyBorder="1" applyAlignment="1">
      <alignment horizontal="justify" vertical="center" wrapText="1"/>
    </xf>
    <xf numFmtId="2" fontId="9" fillId="0" borderId="29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"/>
  <sheetViews>
    <sheetView tabSelected="1" view="pageBreakPreview" zoomScaleSheetLayoutView="100" zoomScalePageLayoutView="0" workbookViewId="0" topLeftCell="A111">
      <selection activeCell="B112" sqref="B112"/>
    </sheetView>
  </sheetViews>
  <sheetFormatPr defaultColWidth="9.00390625" defaultRowHeight="12.75"/>
  <cols>
    <col min="1" max="1" width="4.375" style="54" customWidth="1"/>
    <col min="2" max="2" width="61.625" style="26" customWidth="1"/>
    <col min="3" max="3" width="15.375" style="27" customWidth="1"/>
    <col min="4" max="4" width="6.375" style="28" customWidth="1"/>
    <col min="5" max="5" width="5.625" style="28" customWidth="1"/>
    <col min="6" max="6" width="5.875" style="28" customWidth="1"/>
    <col min="7" max="7" width="12.25390625" style="29" customWidth="1"/>
    <col min="8" max="8" width="0.12890625" style="0" hidden="1" customWidth="1"/>
    <col min="9" max="9" width="8.875" style="0" hidden="1" customWidth="1"/>
    <col min="10" max="10" width="12.625" style="0" hidden="1" customWidth="1"/>
    <col min="11" max="11" width="10.75390625" style="0" hidden="1" customWidth="1"/>
    <col min="12" max="12" width="0.12890625" style="0" hidden="1" customWidth="1"/>
    <col min="13" max="13" width="10.00390625" style="0" hidden="1" customWidth="1"/>
    <col min="14" max="14" width="10.375" style="0" hidden="1" customWidth="1"/>
    <col min="15" max="15" width="11.75390625" style="0" hidden="1" customWidth="1"/>
    <col min="16" max="16" width="9.625" style="0" hidden="1" customWidth="1"/>
    <col min="17" max="17" width="14.375" style="0" hidden="1" customWidth="1"/>
    <col min="18" max="18" width="12.375" style="18" customWidth="1"/>
    <col min="19" max="19" width="10.25390625" style="18" customWidth="1"/>
    <col min="20" max="20" width="9.125" style="18" customWidth="1"/>
  </cols>
  <sheetData>
    <row r="1" spans="2:17" ht="15.75">
      <c r="B1" s="29"/>
      <c r="C1" s="117" t="s">
        <v>169</v>
      </c>
      <c r="D1" s="117"/>
      <c r="E1" s="117"/>
      <c r="F1" s="117"/>
      <c r="G1" s="117"/>
      <c r="H1" s="117"/>
      <c r="I1" s="117"/>
      <c r="J1" s="1"/>
      <c r="K1" s="1"/>
      <c r="L1" s="1"/>
      <c r="M1" s="1"/>
      <c r="N1" s="1"/>
      <c r="O1" s="1"/>
      <c r="P1" s="1"/>
      <c r="Q1" s="1"/>
    </row>
    <row r="2" spans="2:17" ht="30.75" customHeight="1">
      <c r="B2" s="29"/>
      <c r="C2" s="118" t="s">
        <v>263</v>
      </c>
      <c r="D2" s="118"/>
      <c r="E2" s="118"/>
      <c r="F2" s="118"/>
      <c r="G2" s="118"/>
      <c r="H2" s="118"/>
      <c r="I2" s="118"/>
      <c r="J2" s="1"/>
      <c r="K2" s="1"/>
      <c r="L2" s="1"/>
      <c r="M2" s="1"/>
      <c r="N2" s="1"/>
      <c r="O2" s="1"/>
      <c r="P2" s="1"/>
      <c r="Q2" s="1"/>
    </row>
    <row r="3" spans="2:17" ht="15.75">
      <c r="B3" s="29"/>
      <c r="C3" s="117" t="s">
        <v>199</v>
      </c>
      <c r="D3" s="117"/>
      <c r="E3" s="117"/>
      <c r="F3" s="117"/>
      <c r="G3" s="117"/>
      <c r="H3" s="117"/>
      <c r="I3" s="117"/>
      <c r="J3" s="1"/>
      <c r="K3" s="1"/>
      <c r="L3" s="1"/>
      <c r="M3" s="1"/>
      <c r="N3" s="1"/>
      <c r="O3" s="1"/>
      <c r="P3" s="1"/>
      <c r="Q3" s="6" t="e">
        <f>#REF!-Q6</f>
        <v>#REF!</v>
      </c>
    </row>
    <row r="4" spans="2:17" ht="15.75">
      <c r="B4" s="29"/>
      <c r="C4" s="37"/>
      <c r="D4" s="37"/>
      <c r="E4" s="37"/>
      <c r="F4" s="37"/>
      <c r="G4" s="37"/>
      <c r="H4" s="37"/>
      <c r="I4" s="37"/>
      <c r="J4" s="1"/>
      <c r="K4" s="1"/>
      <c r="L4" s="1"/>
      <c r="M4" s="1"/>
      <c r="N4" s="1"/>
      <c r="O4" s="1"/>
      <c r="P4" s="1"/>
      <c r="Q4" s="6"/>
    </row>
    <row r="5" spans="2:17" ht="15.75">
      <c r="B5" s="29"/>
      <c r="H5" s="1"/>
      <c r="I5" s="1"/>
      <c r="J5" s="1"/>
      <c r="K5" s="1"/>
      <c r="L5" s="1"/>
      <c r="M5" s="1"/>
      <c r="N5" s="1"/>
      <c r="O5" s="1"/>
      <c r="P5" s="1"/>
      <c r="Q5" s="6"/>
    </row>
    <row r="6" spans="2:17" ht="18.75">
      <c r="B6" s="119" t="s">
        <v>186</v>
      </c>
      <c r="C6" s="119"/>
      <c r="D6" s="119"/>
      <c r="E6" s="119"/>
      <c r="F6" s="119"/>
      <c r="G6" s="119"/>
      <c r="H6" s="1"/>
      <c r="I6" s="1"/>
      <c r="J6" s="1"/>
      <c r="K6" s="1"/>
      <c r="L6" s="1"/>
      <c r="M6" s="1"/>
      <c r="N6" s="1"/>
      <c r="O6" s="1"/>
      <c r="P6" s="1"/>
      <c r="Q6" s="6">
        <v>22840.6</v>
      </c>
    </row>
    <row r="7" spans="2:17" ht="57" customHeight="1">
      <c r="B7" s="120" t="s">
        <v>259</v>
      </c>
      <c r="C7" s="120"/>
      <c r="D7" s="120"/>
      <c r="E7" s="120"/>
      <c r="F7" s="120"/>
      <c r="G7" s="120"/>
      <c r="H7" s="1"/>
      <c r="I7" s="1"/>
      <c r="J7" s="1"/>
      <c r="K7" s="1"/>
      <c r="L7" s="1"/>
      <c r="M7" s="1"/>
      <c r="N7" s="1"/>
      <c r="O7" s="1"/>
      <c r="P7" s="1"/>
      <c r="Q7" s="6"/>
    </row>
    <row r="8" spans="2:17" ht="18.75">
      <c r="B8" s="114" t="s">
        <v>203</v>
      </c>
      <c r="C8" s="114"/>
      <c r="D8" s="114"/>
      <c r="E8" s="114"/>
      <c r="F8" s="114"/>
      <c r="G8" s="114"/>
      <c r="H8" s="10" t="e">
        <f>#REF!-H10</f>
        <v>#REF!</v>
      </c>
      <c r="I8" s="2"/>
      <c r="J8" s="2"/>
      <c r="K8" s="2"/>
      <c r="L8" s="4" t="e">
        <f>#REF!+#REF!+#REF!-K10</f>
        <v>#REF!</v>
      </c>
      <c r="M8" s="2"/>
      <c r="N8" s="2">
        <v>91522.7</v>
      </c>
      <c r="O8" s="2"/>
      <c r="P8" s="2"/>
      <c r="Q8" s="4" t="s">
        <v>18</v>
      </c>
    </row>
    <row r="9" spans="2:17" ht="18.75">
      <c r="B9" s="114" t="s">
        <v>202</v>
      </c>
      <c r="C9" s="114"/>
      <c r="D9" s="114"/>
      <c r="E9" s="114"/>
      <c r="F9" s="114"/>
      <c r="G9" s="114"/>
      <c r="H9" s="10"/>
      <c r="I9" s="2"/>
      <c r="J9" s="2"/>
      <c r="K9" s="2"/>
      <c r="L9" s="4"/>
      <c r="M9" s="2"/>
      <c r="N9" s="2"/>
      <c r="O9" s="2"/>
      <c r="P9" s="2"/>
      <c r="Q9" s="4"/>
    </row>
    <row r="10" spans="7:17" ht="12.75" customHeight="1" thickBot="1">
      <c r="G10" s="29" t="s">
        <v>20</v>
      </c>
      <c r="H10" s="5">
        <v>54160</v>
      </c>
      <c r="I10" s="5"/>
      <c r="J10" s="5"/>
      <c r="K10" s="115">
        <v>29660.9</v>
      </c>
      <c r="L10" s="115"/>
      <c r="M10" s="115"/>
      <c r="N10" s="5"/>
      <c r="O10" s="5"/>
      <c r="P10" s="5"/>
      <c r="Q10" s="7" t="s">
        <v>19</v>
      </c>
    </row>
    <row r="11" spans="1:19" ht="34.5" customHeight="1" thickBot="1">
      <c r="A11" s="60" t="s">
        <v>218</v>
      </c>
      <c r="B11" s="78" t="s">
        <v>200</v>
      </c>
      <c r="C11" s="66" t="s">
        <v>1</v>
      </c>
      <c r="D11" s="57" t="s">
        <v>2</v>
      </c>
      <c r="E11" s="57" t="s">
        <v>187</v>
      </c>
      <c r="F11" s="91" t="s">
        <v>188</v>
      </c>
      <c r="G11" s="106" t="s">
        <v>201</v>
      </c>
      <c r="H11" s="38"/>
      <c r="I11" s="39"/>
      <c r="J11" s="39"/>
      <c r="K11" s="40"/>
      <c r="L11" s="40"/>
      <c r="M11" s="40"/>
      <c r="N11" s="39"/>
      <c r="O11" s="39"/>
      <c r="P11" s="39"/>
      <c r="Q11" s="41"/>
      <c r="R11" s="6"/>
      <c r="S11" s="6"/>
    </row>
    <row r="12" spans="1:20" s="20" customFormat="1" ht="15.75">
      <c r="A12" s="61"/>
      <c r="B12" s="79" t="s">
        <v>171</v>
      </c>
      <c r="C12" s="67"/>
      <c r="D12" s="56"/>
      <c r="E12" s="56"/>
      <c r="F12" s="92"/>
      <c r="G12" s="107">
        <f>G13+G130</f>
        <v>402712.5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25"/>
      <c r="S12" s="25"/>
      <c r="T12" s="25"/>
    </row>
    <row r="13" spans="1:20" s="20" customFormat="1" ht="15.75">
      <c r="A13" s="62"/>
      <c r="B13" s="80" t="s">
        <v>174</v>
      </c>
      <c r="C13" s="68"/>
      <c r="D13" s="31"/>
      <c r="E13" s="31"/>
      <c r="F13" s="93"/>
      <c r="G13" s="108">
        <f>G14+G33+G45+G93+G111+G115+G118+G121+G124+G127</f>
        <v>373348.2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5"/>
      <c r="S13" s="25"/>
      <c r="T13" s="25"/>
    </row>
    <row r="14" spans="1:20" s="20" customFormat="1" ht="51" customHeight="1">
      <c r="A14" s="63" t="s">
        <v>176</v>
      </c>
      <c r="B14" s="80" t="s">
        <v>170</v>
      </c>
      <c r="C14" s="68" t="s">
        <v>4</v>
      </c>
      <c r="D14" s="43"/>
      <c r="E14" s="43"/>
      <c r="F14" s="94"/>
      <c r="G14" s="109">
        <f>G15+G28</f>
        <v>89966.3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5"/>
      <c r="S14" s="25"/>
      <c r="T14" s="25"/>
    </row>
    <row r="15" spans="1:20" s="20" customFormat="1" ht="31.5">
      <c r="A15" s="62"/>
      <c r="B15" s="81" t="s">
        <v>115</v>
      </c>
      <c r="C15" s="69" t="s">
        <v>116</v>
      </c>
      <c r="D15" s="47"/>
      <c r="E15" s="47"/>
      <c r="F15" s="95"/>
      <c r="G15" s="110">
        <f>G16</f>
        <v>83486.3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25"/>
      <c r="S15" s="25"/>
      <c r="T15" s="25"/>
    </row>
    <row r="16" spans="1:20" s="20" customFormat="1" ht="31.5">
      <c r="A16" s="62"/>
      <c r="B16" s="82" t="s">
        <v>172</v>
      </c>
      <c r="C16" s="70" t="s">
        <v>117</v>
      </c>
      <c r="D16" s="48"/>
      <c r="E16" s="48"/>
      <c r="F16" s="96"/>
      <c r="G16" s="111">
        <f>G17+G18+G19+G20+G21+G22+G23+G24+G25+G26+G27</f>
        <v>83486.3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25"/>
      <c r="S16" s="25"/>
      <c r="T16" s="25"/>
    </row>
    <row r="17" spans="1:17" ht="45" customHeight="1">
      <c r="A17" s="63"/>
      <c r="B17" s="82" t="s">
        <v>118</v>
      </c>
      <c r="C17" s="70" t="s">
        <v>206</v>
      </c>
      <c r="D17" s="48" t="s">
        <v>23</v>
      </c>
      <c r="E17" s="48" t="s">
        <v>6</v>
      </c>
      <c r="F17" s="96" t="s">
        <v>7</v>
      </c>
      <c r="G17" s="111">
        <v>250.4</v>
      </c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60" customHeight="1">
      <c r="A18" s="63"/>
      <c r="B18" s="82" t="s">
        <v>153</v>
      </c>
      <c r="C18" s="70" t="s">
        <v>154</v>
      </c>
      <c r="D18" s="48" t="s">
        <v>23</v>
      </c>
      <c r="E18" s="48" t="s">
        <v>6</v>
      </c>
      <c r="F18" s="96" t="s">
        <v>7</v>
      </c>
      <c r="G18" s="111">
        <v>13000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48" customHeight="1">
      <c r="A19" s="63"/>
      <c r="B19" s="82" t="s">
        <v>119</v>
      </c>
      <c r="C19" s="70" t="s">
        <v>207</v>
      </c>
      <c r="D19" s="48" t="s">
        <v>23</v>
      </c>
      <c r="E19" s="48" t="s">
        <v>6</v>
      </c>
      <c r="F19" s="96" t="s">
        <v>7</v>
      </c>
      <c r="G19" s="111">
        <v>2350.6</v>
      </c>
      <c r="H19" s="16">
        <f aca="true" t="shared" si="0" ref="H19:Q19">H20</f>
        <v>0</v>
      </c>
      <c r="I19" s="11">
        <f t="shared" si="0"/>
        <v>0</v>
      </c>
      <c r="J19" s="11">
        <f t="shared" si="0"/>
        <v>0</v>
      </c>
      <c r="K19" s="11">
        <f t="shared" si="0"/>
        <v>0</v>
      </c>
      <c r="L19" s="11">
        <f t="shared" si="0"/>
        <v>0</v>
      </c>
      <c r="M19" s="11">
        <f t="shared" si="0"/>
        <v>0</v>
      </c>
      <c r="N19" s="11">
        <f t="shared" si="0"/>
        <v>0</v>
      </c>
      <c r="O19" s="11">
        <f t="shared" si="0"/>
        <v>0</v>
      </c>
      <c r="P19" s="11">
        <f t="shared" si="0"/>
        <v>0</v>
      </c>
      <c r="Q19" s="11">
        <f t="shared" si="0"/>
        <v>0</v>
      </c>
    </row>
    <row r="20" spans="1:17" ht="60.75" customHeight="1">
      <c r="A20" s="63"/>
      <c r="B20" s="82" t="s">
        <v>120</v>
      </c>
      <c r="C20" s="70" t="s">
        <v>208</v>
      </c>
      <c r="D20" s="48" t="s">
        <v>23</v>
      </c>
      <c r="E20" s="48" t="s">
        <v>6</v>
      </c>
      <c r="F20" s="96" t="s">
        <v>7</v>
      </c>
      <c r="G20" s="111">
        <v>6837.9</v>
      </c>
      <c r="H20" s="17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63" customHeight="1">
      <c r="A21" s="63"/>
      <c r="B21" s="82" t="s">
        <v>121</v>
      </c>
      <c r="C21" s="70" t="s">
        <v>209</v>
      </c>
      <c r="D21" s="48" t="s">
        <v>23</v>
      </c>
      <c r="E21" s="48" t="s">
        <v>6</v>
      </c>
      <c r="F21" s="96" t="s">
        <v>7</v>
      </c>
      <c r="G21" s="111">
        <v>14323.2</v>
      </c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63" customHeight="1">
      <c r="A22" s="63"/>
      <c r="B22" s="82" t="s">
        <v>210</v>
      </c>
      <c r="C22" s="70" t="s">
        <v>211</v>
      </c>
      <c r="D22" s="48" t="s">
        <v>23</v>
      </c>
      <c r="E22" s="48" t="s">
        <v>6</v>
      </c>
      <c r="F22" s="96" t="s">
        <v>7</v>
      </c>
      <c r="G22" s="111">
        <v>7399.6</v>
      </c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60.75" customHeight="1">
      <c r="A23" s="63"/>
      <c r="B23" s="82" t="s">
        <v>143</v>
      </c>
      <c r="C23" s="70" t="s">
        <v>212</v>
      </c>
      <c r="D23" s="48" t="s">
        <v>23</v>
      </c>
      <c r="E23" s="48" t="s">
        <v>6</v>
      </c>
      <c r="F23" s="96" t="s">
        <v>7</v>
      </c>
      <c r="G23" s="111">
        <v>2124.3</v>
      </c>
      <c r="H23" s="15" t="e">
        <f>#REF!</f>
        <v>#REF!</v>
      </c>
      <c r="I23" s="9" t="e">
        <f>#REF!</f>
        <v>#REF!</v>
      </c>
      <c r="J23" s="9" t="e">
        <f>#REF!</f>
        <v>#REF!</v>
      </c>
      <c r="K23" s="9" t="e">
        <f>#REF!</f>
        <v>#REF!</v>
      </c>
      <c r="L23" s="9" t="e">
        <f>#REF!</f>
        <v>#REF!</v>
      </c>
      <c r="M23" s="9" t="e">
        <f>#REF!</f>
        <v>#REF!</v>
      </c>
      <c r="N23" s="9" t="e">
        <f>#REF!</f>
        <v>#REF!</v>
      </c>
      <c r="O23" s="9" t="e">
        <f>#REF!</f>
        <v>#REF!</v>
      </c>
      <c r="P23" s="9" t="e">
        <f>#REF!</f>
        <v>#REF!</v>
      </c>
      <c r="Q23" s="9" t="e">
        <f>#REF!</f>
        <v>#REF!</v>
      </c>
    </row>
    <row r="24" spans="1:17" ht="81" customHeight="1">
      <c r="A24" s="63"/>
      <c r="B24" s="82" t="s">
        <v>264</v>
      </c>
      <c r="C24" s="70" t="s">
        <v>213</v>
      </c>
      <c r="D24" s="48" t="s">
        <v>23</v>
      </c>
      <c r="E24" s="48" t="s">
        <v>6</v>
      </c>
      <c r="F24" s="96" t="s">
        <v>7</v>
      </c>
      <c r="G24" s="111">
        <v>11100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20" s="20" customFormat="1" ht="63" customHeight="1">
      <c r="A25" s="62"/>
      <c r="B25" s="82" t="s">
        <v>215</v>
      </c>
      <c r="C25" s="70" t="s">
        <v>214</v>
      </c>
      <c r="D25" s="48" t="s">
        <v>23</v>
      </c>
      <c r="E25" s="48" t="s">
        <v>6</v>
      </c>
      <c r="F25" s="96" t="s">
        <v>7</v>
      </c>
      <c r="G25" s="111">
        <v>910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5"/>
      <c r="S25" s="25"/>
      <c r="T25" s="25"/>
    </row>
    <row r="26" spans="1:20" s="20" customFormat="1" ht="63">
      <c r="A26" s="62"/>
      <c r="B26" s="82" t="s">
        <v>122</v>
      </c>
      <c r="C26" s="70" t="s">
        <v>217</v>
      </c>
      <c r="D26" s="48" t="s">
        <v>23</v>
      </c>
      <c r="E26" s="48" t="s">
        <v>6</v>
      </c>
      <c r="F26" s="96" t="s">
        <v>5</v>
      </c>
      <c r="G26" s="111">
        <v>20238.1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5"/>
      <c r="S26" s="25"/>
      <c r="T26" s="25"/>
    </row>
    <row r="27" spans="1:17" ht="47.25">
      <c r="A27" s="63"/>
      <c r="B27" s="82" t="s">
        <v>123</v>
      </c>
      <c r="C27" s="70" t="s">
        <v>216</v>
      </c>
      <c r="D27" s="48" t="s">
        <v>23</v>
      </c>
      <c r="E27" s="48" t="s">
        <v>6</v>
      </c>
      <c r="F27" s="96" t="s">
        <v>5</v>
      </c>
      <c r="G27" s="111">
        <v>4952.2</v>
      </c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20" s="20" customFormat="1" ht="65.25" customHeight="1">
      <c r="A28" s="62"/>
      <c r="B28" s="81" t="s">
        <v>175</v>
      </c>
      <c r="C28" s="69" t="s">
        <v>124</v>
      </c>
      <c r="D28" s="47"/>
      <c r="E28" s="47"/>
      <c r="F28" s="95"/>
      <c r="G28" s="110">
        <f>G29</f>
        <v>6480</v>
      </c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5"/>
      <c r="S28" s="25"/>
      <c r="T28" s="25"/>
    </row>
    <row r="29" spans="1:20" s="20" customFormat="1" ht="50.25" customHeight="1">
      <c r="A29" s="62"/>
      <c r="B29" s="82" t="s">
        <v>173</v>
      </c>
      <c r="C29" s="70" t="s">
        <v>125</v>
      </c>
      <c r="D29" s="48"/>
      <c r="E29" s="48"/>
      <c r="F29" s="96"/>
      <c r="G29" s="111">
        <f>G30+G31+G32</f>
        <v>6480</v>
      </c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5"/>
      <c r="S29" s="25"/>
      <c r="T29" s="25"/>
    </row>
    <row r="30" spans="1:20" s="20" customFormat="1" ht="110.25">
      <c r="A30" s="62"/>
      <c r="B30" s="84" t="s">
        <v>31</v>
      </c>
      <c r="C30" s="71" t="s">
        <v>146</v>
      </c>
      <c r="D30" s="46" t="s">
        <v>22</v>
      </c>
      <c r="E30" s="46" t="s">
        <v>6</v>
      </c>
      <c r="F30" s="97" t="s">
        <v>9</v>
      </c>
      <c r="G30" s="111">
        <v>6290.2</v>
      </c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5"/>
      <c r="S30" s="25"/>
      <c r="T30" s="25"/>
    </row>
    <row r="31" spans="1:20" s="20" customFormat="1" ht="62.25" customHeight="1">
      <c r="A31" s="62"/>
      <c r="B31" s="84" t="s">
        <v>32</v>
      </c>
      <c r="C31" s="71" t="s">
        <v>146</v>
      </c>
      <c r="D31" s="46" t="s">
        <v>21</v>
      </c>
      <c r="E31" s="46" t="s">
        <v>6</v>
      </c>
      <c r="F31" s="97" t="s">
        <v>9</v>
      </c>
      <c r="G31" s="111">
        <v>180</v>
      </c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5"/>
      <c r="S31" s="25"/>
      <c r="T31" s="25"/>
    </row>
    <row r="32" spans="1:17" ht="47.25" customHeight="1">
      <c r="A32" s="63"/>
      <c r="B32" s="84" t="s">
        <v>27</v>
      </c>
      <c r="C32" s="71" t="s">
        <v>146</v>
      </c>
      <c r="D32" s="46" t="s">
        <v>16</v>
      </c>
      <c r="E32" s="46" t="s">
        <v>6</v>
      </c>
      <c r="F32" s="97" t="s">
        <v>9</v>
      </c>
      <c r="G32" s="111">
        <v>9.8</v>
      </c>
      <c r="H32" s="15" t="e">
        <f>#REF!</f>
        <v>#REF!</v>
      </c>
      <c r="I32" s="9" t="e">
        <f>#REF!</f>
        <v>#REF!</v>
      </c>
      <c r="J32" s="9" t="e">
        <f>#REF!</f>
        <v>#REF!</v>
      </c>
      <c r="K32" s="9" t="e">
        <f>#REF!</f>
        <v>#REF!</v>
      </c>
      <c r="L32" s="9" t="e">
        <f>#REF!</f>
        <v>#REF!</v>
      </c>
      <c r="M32" s="9" t="e">
        <f>#REF!</f>
        <v>#REF!</v>
      </c>
      <c r="N32" s="9" t="e">
        <f>#REF!</f>
        <v>#REF!</v>
      </c>
      <c r="O32" s="9" t="e">
        <f>#REF!</f>
        <v>#REF!</v>
      </c>
      <c r="P32" s="9" t="e">
        <f>#REF!</f>
        <v>#REF!</v>
      </c>
      <c r="Q32" s="9" t="e">
        <f>#REF!</f>
        <v>#REF!</v>
      </c>
    </row>
    <row r="33" spans="1:17" ht="47.25">
      <c r="A33" s="63" t="s">
        <v>177</v>
      </c>
      <c r="B33" s="85" t="s">
        <v>126</v>
      </c>
      <c r="C33" s="72" t="s">
        <v>8</v>
      </c>
      <c r="D33" s="44"/>
      <c r="E33" s="44"/>
      <c r="F33" s="98"/>
      <c r="G33" s="108">
        <f>G34+G37+G40</f>
        <v>26797.8</v>
      </c>
      <c r="H33" s="14"/>
      <c r="I33" s="3"/>
      <c r="J33" s="3"/>
      <c r="K33" s="3"/>
      <c r="L33" s="3"/>
      <c r="M33" s="3"/>
      <c r="N33" s="3"/>
      <c r="O33" s="3"/>
      <c r="P33" s="3"/>
      <c r="Q33" s="3"/>
    </row>
    <row r="34" spans="1:17" ht="30">
      <c r="A34" s="63"/>
      <c r="B34" s="86" t="s">
        <v>219</v>
      </c>
      <c r="C34" s="73" t="s">
        <v>221</v>
      </c>
      <c r="D34" s="45"/>
      <c r="E34" s="45"/>
      <c r="F34" s="99"/>
      <c r="G34" s="110">
        <f>G35</f>
        <v>188.2</v>
      </c>
      <c r="H34" s="14"/>
      <c r="I34" s="3"/>
      <c r="J34" s="3"/>
      <c r="K34" s="3"/>
      <c r="L34" s="3"/>
      <c r="M34" s="3"/>
      <c r="N34" s="3"/>
      <c r="O34" s="3"/>
      <c r="P34" s="3"/>
      <c r="Q34" s="3"/>
    </row>
    <row r="35" spans="1:17" ht="30">
      <c r="A35" s="63"/>
      <c r="B35" s="87" t="s">
        <v>220</v>
      </c>
      <c r="C35" s="71" t="s">
        <v>222</v>
      </c>
      <c r="D35" s="46"/>
      <c r="E35" s="44"/>
      <c r="F35" s="98"/>
      <c r="G35" s="111">
        <f>G36</f>
        <v>188.2</v>
      </c>
      <c r="H35" s="14"/>
      <c r="I35" s="3"/>
      <c r="J35" s="3"/>
      <c r="K35" s="3"/>
      <c r="L35" s="3"/>
      <c r="M35" s="3"/>
      <c r="N35" s="3"/>
      <c r="O35" s="3"/>
      <c r="P35" s="3"/>
      <c r="Q35" s="3"/>
    </row>
    <row r="36" spans="1:17" ht="60">
      <c r="A36" s="63"/>
      <c r="B36" s="87" t="s">
        <v>32</v>
      </c>
      <c r="C36" s="71" t="s">
        <v>223</v>
      </c>
      <c r="D36" s="46" t="s">
        <v>21</v>
      </c>
      <c r="E36" s="46" t="s">
        <v>4</v>
      </c>
      <c r="F36" s="97" t="s">
        <v>9</v>
      </c>
      <c r="G36" s="111">
        <v>188.2</v>
      </c>
      <c r="H36" s="14"/>
      <c r="I36" s="3"/>
      <c r="J36" s="3"/>
      <c r="K36" s="3"/>
      <c r="L36" s="3"/>
      <c r="M36" s="3"/>
      <c r="N36" s="3"/>
      <c r="O36" s="3"/>
      <c r="P36" s="3"/>
      <c r="Q36" s="3"/>
    </row>
    <row r="37" spans="1:17" ht="30">
      <c r="A37" s="63"/>
      <c r="B37" s="86" t="s">
        <v>144</v>
      </c>
      <c r="C37" s="74" t="s">
        <v>133</v>
      </c>
      <c r="D37" s="45"/>
      <c r="E37" s="45"/>
      <c r="F37" s="99"/>
      <c r="G37" s="110">
        <f>G38</f>
        <v>22712.3</v>
      </c>
      <c r="H37" s="14"/>
      <c r="I37" s="3"/>
      <c r="J37" s="3"/>
      <c r="K37" s="3"/>
      <c r="L37" s="3"/>
      <c r="M37" s="3"/>
      <c r="N37" s="3"/>
      <c r="O37" s="3"/>
      <c r="P37" s="3"/>
      <c r="Q37" s="3"/>
    </row>
    <row r="38" spans="1:17" ht="29.25" customHeight="1">
      <c r="A38" s="63"/>
      <c r="B38" s="87" t="s">
        <v>131</v>
      </c>
      <c r="C38" s="75" t="s">
        <v>225</v>
      </c>
      <c r="D38" s="46"/>
      <c r="E38" s="46"/>
      <c r="F38" s="97"/>
      <c r="G38" s="111">
        <f>G39</f>
        <v>22712.3</v>
      </c>
      <c r="H38" s="14"/>
      <c r="I38" s="3"/>
      <c r="J38" s="3"/>
      <c r="K38" s="3"/>
      <c r="L38" s="3"/>
      <c r="M38" s="3"/>
      <c r="N38" s="3"/>
      <c r="O38" s="3"/>
      <c r="P38" s="3"/>
      <c r="Q38" s="3"/>
    </row>
    <row r="39" spans="1:17" ht="30">
      <c r="A39" s="63"/>
      <c r="B39" s="83" t="s">
        <v>132</v>
      </c>
      <c r="C39" s="75" t="s">
        <v>134</v>
      </c>
      <c r="D39" s="46" t="s">
        <v>0</v>
      </c>
      <c r="E39" s="46" t="s">
        <v>13</v>
      </c>
      <c r="F39" s="97" t="s">
        <v>4</v>
      </c>
      <c r="G39" s="111">
        <v>22712.3</v>
      </c>
      <c r="H39" s="14"/>
      <c r="I39" s="3"/>
      <c r="J39" s="3"/>
      <c r="K39" s="3"/>
      <c r="L39" s="3"/>
      <c r="M39" s="3"/>
      <c r="N39" s="3"/>
      <c r="O39" s="3"/>
      <c r="P39" s="3"/>
      <c r="Q39" s="3"/>
    </row>
    <row r="40" spans="1:17" ht="30.75" customHeight="1">
      <c r="A40" s="63"/>
      <c r="B40" s="88" t="s">
        <v>224</v>
      </c>
      <c r="C40" s="73" t="s">
        <v>127</v>
      </c>
      <c r="D40" s="45"/>
      <c r="E40" s="45"/>
      <c r="F40" s="99"/>
      <c r="G40" s="110">
        <f>G41</f>
        <v>3897.3</v>
      </c>
      <c r="H40" s="14"/>
      <c r="I40" s="3"/>
      <c r="J40" s="3"/>
      <c r="K40" s="3"/>
      <c r="L40" s="3"/>
      <c r="M40" s="3"/>
      <c r="N40" s="3"/>
      <c r="O40" s="3"/>
      <c r="P40" s="3"/>
      <c r="Q40" s="3"/>
    </row>
    <row r="41" spans="1:17" ht="46.5" customHeight="1">
      <c r="A41" s="63"/>
      <c r="B41" s="84" t="s">
        <v>128</v>
      </c>
      <c r="C41" s="71" t="s">
        <v>129</v>
      </c>
      <c r="D41" s="46"/>
      <c r="E41" s="46"/>
      <c r="F41" s="97"/>
      <c r="G41" s="111">
        <f>G42+G43+G44</f>
        <v>3897.3</v>
      </c>
      <c r="H41" s="14"/>
      <c r="I41" s="3"/>
      <c r="J41" s="3"/>
      <c r="K41" s="3"/>
      <c r="L41" s="3"/>
      <c r="M41" s="3"/>
      <c r="N41" s="3"/>
      <c r="O41" s="3"/>
      <c r="P41" s="3"/>
      <c r="Q41" s="3"/>
    </row>
    <row r="42" spans="1:17" ht="93" customHeight="1">
      <c r="A42" s="63"/>
      <c r="B42" s="84" t="s">
        <v>31</v>
      </c>
      <c r="C42" s="71" t="s">
        <v>130</v>
      </c>
      <c r="D42" s="46" t="s">
        <v>22</v>
      </c>
      <c r="E42" s="46" t="s">
        <v>4</v>
      </c>
      <c r="F42" s="97" t="s">
        <v>9</v>
      </c>
      <c r="G42" s="111">
        <v>3137.3</v>
      </c>
      <c r="H42" s="15" t="e">
        <f>H43+#REF!</f>
        <v>#REF!</v>
      </c>
      <c r="I42" s="9" t="e">
        <f>I43+#REF!</f>
        <v>#REF!</v>
      </c>
      <c r="J42" s="9" t="e">
        <f>J43+#REF!</f>
        <v>#REF!</v>
      </c>
      <c r="K42" s="9" t="e">
        <f>K43+#REF!</f>
        <v>#REF!</v>
      </c>
      <c r="L42" s="9" t="e">
        <f>L43+#REF!</f>
        <v>#REF!</v>
      </c>
      <c r="M42" s="9" t="e">
        <f>M43+#REF!</f>
        <v>#REF!</v>
      </c>
      <c r="N42" s="9" t="e">
        <f>N43+#REF!</f>
        <v>#REF!</v>
      </c>
      <c r="O42" s="9" t="e">
        <f>O43+#REF!</f>
        <v>#REF!</v>
      </c>
      <c r="P42" s="9" t="e">
        <f>P43+#REF!</f>
        <v>#REF!</v>
      </c>
      <c r="Q42" s="9" t="e">
        <f>Q43+#REF!</f>
        <v>#REF!</v>
      </c>
    </row>
    <row r="43" spans="1:17" ht="63">
      <c r="A43" s="63"/>
      <c r="B43" s="84" t="s">
        <v>32</v>
      </c>
      <c r="C43" s="71" t="s">
        <v>130</v>
      </c>
      <c r="D43" s="46" t="s">
        <v>21</v>
      </c>
      <c r="E43" s="46" t="s">
        <v>4</v>
      </c>
      <c r="F43" s="97" t="s">
        <v>9</v>
      </c>
      <c r="G43" s="111">
        <v>755.2</v>
      </c>
      <c r="H43" s="15" t="e">
        <f>H44+#REF!+#REF!</f>
        <v>#REF!</v>
      </c>
      <c r="I43" s="9" t="e">
        <f>I44+#REF!+#REF!</f>
        <v>#REF!</v>
      </c>
      <c r="J43" s="9" t="e">
        <f>J44+#REF!+#REF!</f>
        <v>#REF!</v>
      </c>
      <c r="K43" s="9" t="e">
        <f>K44+#REF!+#REF!</f>
        <v>#REF!</v>
      </c>
      <c r="L43" s="9" t="e">
        <f>L44+#REF!+#REF!</f>
        <v>#REF!</v>
      </c>
      <c r="M43" s="9" t="e">
        <f>M44+#REF!+#REF!</f>
        <v>#REF!</v>
      </c>
      <c r="N43" s="9" t="e">
        <f>N44+#REF!+#REF!</f>
        <v>#REF!</v>
      </c>
      <c r="O43" s="9" t="e">
        <f>O44+#REF!+#REF!</f>
        <v>#REF!</v>
      </c>
      <c r="P43" s="9" t="e">
        <f>P44+#REF!+#REF!</f>
        <v>#REF!</v>
      </c>
      <c r="Q43" s="9" t="e">
        <f>Q44+#REF!+#REF!</f>
        <v>#REF!</v>
      </c>
    </row>
    <row r="44" spans="1:17" ht="43.5" customHeight="1">
      <c r="A44" s="63"/>
      <c r="B44" s="84" t="s">
        <v>137</v>
      </c>
      <c r="C44" s="71" t="s">
        <v>130</v>
      </c>
      <c r="D44" s="46" t="s">
        <v>16</v>
      </c>
      <c r="E44" s="46" t="s">
        <v>4</v>
      </c>
      <c r="F44" s="97" t="s">
        <v>9</v>
      </c>
      <c r="G44" s="111">
        <v>4.8</v>
      </c>
      <c r="H44" s="15" t="e">
        <f>#REF!+#REF!</f>
        <v>#REF!</v>
      </c>
      <c r="I44" s="9" t="e">
        <f>#REF!+#REF!</f>
        <v>#REF!</v>
      </c>
      <c r="J44" s="9" t="e">
        <f>#REF!+#REF!</f>
        <v>#REF!</v>
      </c>
      <c r="K44" s="9" t="e">
        <f>#REF!+#REF!</f>
        <v>#REF!</v>
      </c>
      <c r="L44" s="9" t="e">
        <f>#REF!+#REF!</f>
        <v>#REF!</v>
      </c>
      <c r="M44" s="9" t="e">
        <f>#REF!+#REF!</f>
        <v>#REF!</v>
      </c>
      <c r="N44" s="9" t="e">
        <f>#REF!+#REF!</f>
        <v>#REF!</v>
      </c>
      <c r="O44" s="9" t="e">
        <f>#REF!+#REF!</f>
        <v>#REF!</v>
      </c>
      <c r="P44" s="9" t="e">
        <f>#REF!+#REF!</f>
        <v>#REF!</v>
      </c>
      <c r="Q44" s="9" t="e">
        <f>#REF!+#REF!</f>
        <v>#REF!</v>
      </c>
    </row>
    <row r="45" spans="1:21" s="18" customFormat="1" ht="36" customHeight="1">
      <c r="A45" s="64" t="s">
        <v>178</v>
      </c>
      <c r="B45" s="80" t="s">
        <v>43</v>
      </c>
      <c r="C45" s="72" t="s">
        <v>7</v>
      </c>
      <c r="D45" s="42"/>
      <c r="E45" s="42"/>
      <c r="F45" s="100"/>
      <c r="G45" s="108">
        <f>G46+G55+G73+G81+G84</f>
        <v>239336.4</v>
      </c>
      <c r="H45" s="8"/>
      <c r="I45" s="8"/>
      <c r="J45" s="8"/>
      <c r="K45" s="8"/>
      <c r="L45" s="8"/>
      <c r="M45" s="8"/>
      <c r="N45" s="8"/>
      <c r="O45" s="8"/>
      <c r="P45" s="8"/>
      <c r="Q45" s="8"/>
      <c r="U45"/>
    </row>
    <row r="46" spans="1:21" s="18" customFormat="1" ht="31.5">
      <c r="A46" s="64"/>
      <c r="B46" s="88" t="s">
        <v>66</v>
      </c>
      <c r="C46" s="73" t="s">
        <v>67</v>
      </c>
      <c r="D46" s="45"/>
      <c r="E46" s="45"/>
      <c r="F46" s="99"/>
      <c r="G46" s="110">
        <f>G47</f>
        <v>59529.899999999994</v>
      </c>
      <c r="H46" s="8"/>
      <c r="I46" s="8"/>
      <c r="J46" s="8"/>
      <c r="K46" s="8"/>
      <c r="L46" s="8"/>
      <c r="M46" s="8"/>
      <c r="N46" s="8"/>
      <c r="O46" s="8"/>
      <c r="P46" s="8"/>
      <c r="Q46" s="8"/>
      <c r="U46"/>
    </row>
    <row r="47" spans="1:21" s="18" customFormat="1" ht="31.5">
      <c r="A47" s="64"/>
      <c r="B47" s="84" t="s">
        <v>69</v>
      </c>
      <c r="C47" s="71" t="s">
        <v>68</v>
      </c>
      <c r="D47" s="46"/>
      <c r="E47" s="46"/>
      <c r="F47" s="97"/>
      <c r="G47" s="111">
        <f>G48+G49+G50+G51+G52+G53+G54</f>
        <v>59529.899999999994</v>
      </c>
      <c r="H47" s="8"/>
      <c r="I47" s="8"/>
      <c r="J47" s="8"/>
      <c r="K47" s="8"/>
      <c r="L47" s="8"/>
      <c r="M47" s="8"/>
      <c r="N47" s="8"/>
      <c r="O47" s="8"/>
      <c r="P47" s="8"/>
      <c r="Q47" s="8"/>
      <c r="U47"/>
    </row>
    <row r="48" spans="1:21" s="18" customFormat="1" ht="63">
      <c r="A48" s="64"/>
      <c r="B48" s="84" t="s">
        <v>197</v>
      </c>
      <c r="C48" s="71" t="s">
        <v>71</v>
      </c>
      <c r="D48" s="46" t="s">
        <v>21</v>
      </c>
      <c r="E48" s="46" t="s">
        <v>11</v>
      </c>
      <c r="F48" s="97" t="s">
        <v>4</v>
      </c>
      <c r="G48" s="111">
        <v>15550</v>
      </c>
      <c r="H48" s="8"/>
      <c r="I48" s="8"/>
      <c r="J48" s="8"/>
      <c r="K48" s="8"/>
      <c r="L48" s="8"/>
      <c r="M48" s="8"/>
      <c r="N48" s="8"/>
      <c r="O48" s="8"/>
      <c r="P48" s="8"/>
      <c r="Q48" s="8"/>
      <c r="U48"/>
    </row>
    <row r="49" spans="1:21" s="18" customFormat="1" ht="47.25">
      <c r="A49" s="64"/>
      <c r="B49" s="84" t="s">
        <v>70</v>
      </c>
      <c r="C49" s="71" t="s">
        <v>71</v>
      </c>
      <c r="D49" s="46" t="s">
        <v>16</v>
      </c>
      <c r="E49" s="46" t="s">
        <v>11</v>
      </c>
      <c r="F49" s="97" t="s">
        <v>4</v>
      </c>
      <c r="G49" s="111">
        <v>137.8</v>
      </c>
      <c r="H49" s="8"/>
      <c r="I49" s="8"/>
      <c r="J49" s="8"/>
      <c r="K49" s="8"/>
      <c r="L49" s="8"/>
      <c r="M49" s="8"/>
      <c r="N49" s="8"/>
      <c r="O49" s="8"/>
      <c r="P49" s="8"/>
      <c r="Q49" s="8"/>
      <c r="U49"/>
    </row>
    <row r="50" spans="1:21" s="18" customFormat="1" ht="110.25">
      <c r="A50" s="64"/>
      <c r="B50" s="84" t="s">
        <v>142</v>
      </c>
      <c r="C50" s="71" t="s">
        <v>226</v>
      </c>
      <c r="D50" s="46" t="s">
        <v>22</v>
      </c>
      <c r="E50" s="46" t="s">
        <v>11</v>
      </c>
      <c r="F50" s="97" t="s">
        <v>4</v>
      </c>
      <c r="G50" s="111">
        <v>38684.4</v>
      </c>
      <c r="H50" s="8"/>
      <c r="I50" s="8"/>
      <c r="J50" s="8"/>
      <c r="K50" s="8"/>
      <c r="L50" s="8"/>
      <c r="M50" s="8"/>
      <c r="N50" s="8"/>
      <c r="O50" s="8"/>
      <c r="P50" s="8"/>
      <c r="Q50" s="8"/>
      <c r="U50"/>
    </row>
    <row r="51" spans="1:21" s="18" customFormat="1" ht="63">
      <c r="A51" s="64"/>
      <c r="B51" s="84" t="s">
        <v>157</v>
      </c>
      <c r="C51" s="71" t="s">
        <v>226</v>
      </c>
      <c r="D51" s="46" t="s">
        <v>21</v>
      </c>
      <c r="E51" s="46" t="s">
        <v>11</v>
      </c>
      <c r="F51" s="97" t="s">
        <v>4</v>
      </c>
      <c r="G51" s="111">
        <v>963.7</v>
      </c>
      <c r="H51" s="8"/>
      <c r="I51" s="8"/>
      <c r="J51" s="8"/>
      <c r="K51" s="8"/>
      <c r="L51" s="8"/>
      <c r="M51" s="8"/>
      <c r="N51" s="8"/>
      <c r="O51" s="8"/>
      <c r="P51" s="8"/>
      <c r="Q51" s="8"/>
      <c r="U51"/>
    </row>
    <row r="52" spans="1:21" s="18" customFormat="1" ht="157.5">
      <c r="A52" s="64"/>
      <c r="B52" s="84" t="s">
        <v>48</v>
      </c>
      <c r="C52" s="70" t="s">
        <v>227</v>
      </c>
      <c r="D52" s="46" t="s">
        <v>22</v>
      </c>
      <c r="E52" s="46" t="s">
        <v>11</v>
      </c>
      <c r="F52" s="97" t="s">
        <v>4</v>
      </c>
      <c r="G52" s="111">
        <v>1364.6</v>
      </c>
      <c r="H52" s="8"/>
      <c r="I52" s="8"/>
      <c r="J52" s="8"/>
      <c r="K52" s="8"/>
      <c r="L52" s="8"/>
      <c r="M52" s="8"/>
      <c r="N52" s="8"/>
      <c r="O52" s="8"/>
      <c r="P52" s="8"/>
      <c r="Q52" s="8"/>
      <c r="U52"/>
    </row>
    <row r="53" spans="1:21" s="18" customFormat="1" ht="110.25">
      <c r="A53" s="64"/>
      <c r="B53" s="84" t="s">
        <v>72</v>
      </c>
      <c r="C53" s="70" t="s">
        <v>227</v>
      </c>
      <c r="D53" s="46" t="s">
        <v>23</v>
      </c>
      <c r="E53" s="46" t="s">
        <v>11</v>
      </c>
      <c r="F53" s="97" t="s">
        <v>4</v>
      </c>
      <c r="G53" s="111">
        <v>30</v>
      </c>
      <c r="H53" s="8"/>
      <c r="I53" s="8"/>
      <c r="J53" s="8"/>
      <c r="K53" s="8"/>
      <c r="L53" s="8"/>
      <c r="M53" s="8"/>
      <c r="N53" s="8"/>
      <c r="O53" s="8"/>
      <c r="P53" s="8"/>
      <c r="Q53" s="8"/>
      <c r="U53"/>
    </row>
    <row r="54" spans="1:21" s="18" customFormat="1" ht="85.5" customHeight="1">
      <c r="A54" s="64"/>
      <c r="B54" s="84" t="s">
        <v>260</v>
      </c>
      <c r="C54" s="71" t="s">
        <v>73</v>
      </c>
      <c r="D54" s="46" t="s">
        <v>21</v>
      </c>
      <c r="E54" s="46" t="s">
        <v>11</v>
      </c>
      <c r="F54" s="97" t="s">
        <v>4</v>
      </c>
      <c r="G54" s="111">
        <v>2799.4</v>
      </c>
      <c r="H54" s="8"/>
      <c r="I54" s="8"/>
      <c r="J54" s="8"/>
      <c r="K54" s="8"/>
      <c r="L54" s="8"/>
      <c r="M54" s="8"/>
      <c r="N54" s="8"/>
      <c r="O54" s="8"/>
      <c r="P54" s="8"/>
      <c r="Q54" s="8"/>
      <c r="U54"/>
    </row>
    <row r="55" spans="1:21" s="18" customFormat="1" ht="31.5">
      <c r="A55" s="64"/>
      <c r="B55" s="88" t="s">
        <v>74</v>
      </c>
      <c r="C55" s="73" t="s">
        <v>75</v>
      </c>
      <c r="D55" s="45"/>
      <c r="E55" s="45"/>
      <c r="F55" s="99"/>
      <c r="G55" s="110">
        <f>G56</f>
        <v>163090.80000000002</v>
      </c>
      <c r="H55" s="8"/>
      <c r="I55" s="8"/>
      <c r="J55" s="8"/>
      <c r="K55" s="8"/>
      <c r="L55" s="8"/>
      <c r="M55" s="8"/>
      <c r="N55" s="8"/>
      <c r="O55" s="8"/>
      <c r="P55" s="8"/>
      <c r="Q55" s="8"/>
      <c r="U55"/>
    </row>
    <row r="56" spans="1:21" s="18" customFormat="1" ht="31.5">
      <c r="A56" s="64"/>
      <c r="B56" s="84" t="s">
        <v>149</v>
      </c>
      <c r="C56" s="71" t="s">
        <v>145</v>
      </c>
      <c r="D56" s="46"/>
      <c r="E56" s="46"/>
      <c r="F56" s="97"/>
      <c r="G56" s="111">
        <f>SUM(G57:G72)</f>
        <v>163090.80000000002</v>
      </c>
      <c r="H56" s="8"/>
      <c r="I56" s="8"/>
      <c r="J56" s="8"/>
      <c r="K56" s="8"/>
      <c r="L56" s="8"/>
      <c r="M56" s="8"/>
      <c r="N56" s="8"/>
      <c r="O56" s="8"/>
      <c r="P56" s="8"/>
      <c r="Q56" s="8"/>
      <c r="U56"/>
    </row>
    <row r="57" spans="1:21" s="18" customFormat="1" ht="63">
      <c r="A57" s="64"/>
      <c r="B57" s="84" t="s">
        <v>158</v>
      </c>
      <c r="C57" s="71" t="s">
        <v>77</v>
      </c>
      <c r="D57" s="46" t="s">
        <v>21</v>
      </c>
      <c r="E57" s="46" t="s">
        <v>11</v>
      </c>
      <c r="F57" s="97" t="s">
        <v>8</v>
      </c>
      <c r="G57" s="111">
        <v>18276.1</v>
      </c>
      <c r="H57" s="8"/>
      <c r="I57" s="8"/>
      <c r="J57" s="8"/>
      <c r="K57" s="8"/>
      <c r="L57" s="8"/>
      <c r="M57" s="8"/>
      <c r="N57" s="8"/>
      <c r="O57" s="8"/>
      <c r="P57" s="8"/>
      <c r="Q57" s="8"/>
      <c r="U57"/>
    </row>
    <row r="58" spans="1:21" s="18" customFormat="1" ht="47.25">
      <c r="A58" s="64"/>
      <c r="B58" s="84" t="s">
        <v>76</v>
      </c>
      <c r="C58" s="71" t="s">
        <v>78</v>
      </c>
      <c r="D58" s="46" t="s">
        <v>16</v>
      </c>
      <c r="E58" s="46" t="s">
        <v>11</v>
      </c>
      <c r="F58" s="97" t="s">
        <v>8</v>
      </c>
      <c r="G58" s="111">
        <v>745.2</v>
      </c>
      <c r="H58" s="8"/>
      <c r="I58" s="8"/>
      <c r="J58" s="8"/>
      <c r="K58" s="8"/>
      <c r="L58" s="8"/>
      <c r="M58" s="8"/>
      <c r="N58" s="8"/>
      <c r="O58" s="8"/>
      <c r="P58" s="8"/>
      <c r="Q58" s="8"/>
      <c r="U58"/>
    </row>
    <row r="59" spans="1:21" s="18" customFormat="1" ht="94.5">
      <c r="A59" s="64"/>
      <c r="B59" s="84" t="s">
        <v>204</v>
      </c>
      <c r="C59" s="71" t="s">
        <v>228</v>
      </c>
      <c r="D59" s="48" t="s">
        <v>22</v>
      </c>
      <c r="E59" s="46" t="s">
        <v>11</v>
      </c>
      <c r="F59" s="97" t="s">
        <v>8</v>
      </c>
      <c r="G59" s="111">
        <v>119576.4</v>
      </c>
      <c r="H59" s="8"/>
      <c r="I59" s="8"/>
      <c r="J59" s="8"/>
      <c r="K59" s="8"/>
      <c r="L59" s="8"/>
      <c r="M59" s="8"/>
      <c r="N59" s="8"/>
      <c r="O59" s="8"/>
      <c r="P59" s="8"/>
      <c r="Q59" s="8"/>
      <c r="U59"/>
    </row>
    <row r="60" spans="1:21" s="18" customFormat="1" ht="64.5" customHeight="1">
      <c r="A60" s="64"/>
      <c r="B60" s="84" t="s">
        <v>205</v>
      </c>
      <c r="C60" s="71" t="s">
        <v>228</v>
      </c>
      <c r="D60" s="48" t="s">
        <v>21</v>
      </c>
      <c r="E60" s="46" t="s">
        <v>11</v>
      </c>
      <c r="F60" s="97" t="s">
        <v>8</v>
      </c>
      <c r="G60" s="111">
        <v>2371.2</v>
      </c>
      <c r="H60" s="8"/>
      <c r="I60" s="8"/>
      <c r="J60" s="8"/>
      <c r="K60" s="8"/>
      <c r="L60" s="8"/>
      <c r="M60" s="8"/>
      <c r="N60" s="8"/>
      <c r="O60" s="8"/>
      <c r="P60" s="8"/>
      <c r="Q60" s="8"/>
      <c r="U60"/>
    </row>
    <row r="61" spans="1:21" s="18" customFormat="1" ht="143.25" customHeight="1">
      <c r="A61" s="64"/>
      <c r="B61" s="84" t="s">
        <v>88</v>
      </c>
      <c r="C61" s="70" t="s">
        <v>229</v>
      </c>
      <c r="D61" s="46" t="s">
        <v>22</v>
      </c>
      <c r="E61" s="46" t="s">
        <v>11</v>
      </c>
      <c r="F61" s="97" t="s">
        <v>8</v>
      </c>
      <c r="G61" s="111">
        <v>2249.7</v>
      </c>
      <c r="H61" s="8"/>
      <c r="I61" s="8"/>
      <c r="J61" s="8"/>
      <c r="K61" s="8"/>
      <c r="L61" s="8"/>
      <c r="M61" s="8"/>
      <c r="N61" s="8"/>
      <c r="O61" s="8"/>
      <c r="P61" s="8"/>
      <c r="Q61" s="8"/>
      <c r="U61"/>
    </row>
    <row r="62" spans="1:21" s="18" customFormat="1" ht="98.25" customHeight="1">
      <c r="A62" s="64"/>
      <c r="B62" s="84" t="s">
        <v>72</v>
      </c>
      <c r="C62" s="70" t="s">
        <v>229</v>
      </c>
      <c r="D62" s="46" t="s">
        <v>23</v>
      </c>
      <c r="E62" s="46" t="s">
        <v>11</v>
      </c>
      <c r="F62" s="97" t="s">
        <v>8</v>
      </c>
      <c r="G62" s="111">
        <v>75</v>
      </c>
      <c r="H62" s="8"/>
      <c r="I62" s="8"/>
      <c r="J62" s="8"/>
      <c r="K62" s="8"/>
      <c r="L62" s="8"/>
      <c r="M62" s="8"/>
      <c r="N62" s="8"/>
      <c r="O62" s="8"/>
      <c r="P62" s="8"/>
      <c r="Q62" s="8"/>
      <c r="U62"/>
    </row>
    <row r="63" spans="1:21" s="18" customFormat="1" ht="110.25">
      <c r="A63" s="64"/>
      <c r="B63" s="84" t="s">
        <v>85</v>
      </c>
      <c r="C63" s="71" t="s">
        <v>86</v>
      </c>
      <c r="D63" s="46" t="s">
        <v>22</v>
      </c>
      <c r="E63" s="46" t="s">
        <v>11</v>
      </c>
      <c r="F63" s="97" t="s">
        <v>230</v>
      </c>
      <c r="G63" s="111">
        <v>4444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116"/>
      <c r="U63"/>
    </row>
    <row r="64" spans="1:21" s="18" customFormat="1" ht="63">
      <c r="A64" s="64"/>
      <c r="B64" s="84" t="s">
        <v>261</v>
      </c>
      <c r="C64" s="71" t="s">
        <v>86</v>
      </c>
      <c r="D64" s="46" t="s">
        <v>21</v>
      </c>
      <c r="E64" s="46" t="s">
        <v>11</v>
      </c>
      <c r="F64" s="97" t="s">
        <v>230</v>
      </c>
      <c r="G64" s="111">
        <v>3336.5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116"/>
      <c r="U64"/>
    </row>
    <row r="65" spans="1:21" s="18" customFormat="1" ht="47.25">
      <c r="A65" s="64"/>
      <c r="B65" s="84" t="s">
        <v>87</v>
      </c>
      <c r="C65" s="71" t="s">
        <v>86</v>
      </c>
      <c r="D65" s="46" t="s">
        <v>16</v>
      </c>
      <c r="E65" s="46" t="s">
        <v>11</v>
      </c>
      <c r="F65" s="97" t="s">
        <v>230</v>
      </c>
      <c r="G65" s="111">
        <v>2210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116"/>
      <c r="U65"/>
    </row>
    <row r="66" spans="1:21" s="18" customFormat="1" ht="157.5">
      <c r="A66" s="64"/>
      <c r="B66" s="84" t="s">
        <v>48</v>
      </c>
      <c r="C66" s="70" t="s">
        <v>229</v>
      </c>
      <c r="D66" s="46" t="s">
        <v>22</v>
      </c>
      <c r="E66" s="46" t="s">
        <v>11</v>
      </c>
      <c r="F66" s="97" t="s">
        <v>7</v>
      </c>
      <c r="G66" s="111">
        <v>100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36"/>
      <c r="U66"/>
    </row>
    <row r="67" spans="1:21" s="18" customFormat="1" ht="93" customHeight="1">
      <c r="A67" s="64"/>
      <c r="B67" s="84" t="s">
        <v>94</v>
      </c>
      <c r="C67" s="71" t="s">
        <v>89</v>
      </c>
      <c r="D67" s="46" t="s">
        <v>22</v>
      </c>
      <c r="E67" s="46" t="s">
        <v>11</v>
      </c>
      <c r="F67" s="97" t="s">
        <v>8</v>
      </c>
      <c r="G67" s="111">
        <v>1179.6</v>
      </c>
      <c r="H67" s="8"/>
      <c r="I67" s="8"/>
      <c r="J67" s="8"/>
      <c r="K67" s="8"/>
      <c r="L67" s="8"/>
      <c r="M67" s="8"/>
      <c r="N67" s="8"/>
      <c r="O67" s="8"/>
      <c r="P67" s="8"/>
      <c r="Q67" s="8"/>
      <c r="U67"/>
    </row>
    <row r="68" spans="1:21" s="18" customFormat="1" ht="63">
      <c r="A68" s="64"/>
      <c r="B68" s="84" t="s">
        <v>159</v>
      </c>
      <c r="C68" s="71" t="s">
        <v>89</v>
      </c>
      <c r="D68" s="46" t="s">
        <v>21</v>
      </c>
      <c r="E68" s="46" t="s">
        <v>11</v>
      </c>
      <c r="F68" s="97" t="s">
        <v>8</v>
      </c>
      <c r="G68" s="111">
        <v>26.4</v>
      </c>
      <c r="H68" s="8"/>
      <c r="I68" s="8"/>
      <c r="J68" s="8"/>
      <c r="K68" s="8"/>
      <c r="L68" s="8"/>
      <c r="M68" s="8"/>
      <c r="N68" s="8"/>
      <c r="O68" s="8"/>
      <c r="P68" s="8"/>
      <c r="Q68" s="8"/>
      <c r="U68"/>
    </row>
    <row r="69" spans="1:21" s="18" customFormat="1" ht="78.75">
      <c r="A69" s="64"/>
      <c r="B69" s="82" t="s">
        <v>148</v>
      </c>
      <c r="C69" s="50" t="s">
        <v>231</v>
      </c>
      <c r="D69" s="49">
        <v>300</v>
      </c>
      <c r="E69" s="49">
        <v>10</v>
      </c>
      <c r="F69" s="96" t="s">
        <v>5</v>
      </c>
      <c r="G69" s="111">
        <v>852</v>
      </c>
      <c r="H69" s="8"/>
      <c r="I69" s="8"/>
      <c r="J69" s="8"/>
      <c r="K69" s="8"/>
      <c r="L69" s="8"/>
      <c r="M69" s="8"/>
      <c r="N69" s="8"/>
      <c r="O69" s="8"/>
      <c r="P69" s="8"/>
      <c r="Q69" s="8"/>
      <c r="U69"/>
    </row>
    <row r="70" spans="1:21" s="18" customFormat="1" ht="47.25">
      <c r="A70" s="64"/>
      <c r="B70" s="84" t="s">
        <v>104</v>
      </c>
      <c r="C70" s="70" t="s">
        <v>232</v>
      </c>
      <c r="D70" s="46" t="s">
        <v>23</v>
      </c>
      <c r="E70" s="46" t="s">
        <v>6</v>
      </c>
      <c r="F70" s="97" t="s">
        <v>5</v>
      </c>
      <c r="G70" s="111">
        <v>7123.7</v>
      </c>
      <c r="H70" s="8"/>
      <c r="I70" s="8"/>
      <c r="J70" s="8"/>
      <c r="K70" s="8"/>
      <c r="L70" s="8"/>
      <c r="M70" s="8"/>
      <c r="N70" s="8"/>
      <c r="O70" s="8"/>
      <c r="P70" s="8"/>
      <c r="Q70" s="8"/>
      <c r="U70"/>
    </row>
    <row r="71" spans="1:21" s="18" customFormat="1" ht="78.75">
      <c r="A71" s="64"/>
      <c r="B71" s="84" t="s">
        <v>163</v>
      </c>
      <c r="C71" s="70" t="s">
        <v>233</v>
      </c>
      <c r="D71" s="46" t="s">
        <v>21</v>
      </c>
      <c r="E71" s="46" t="s">
        <v>6</v>
      </c>
      <c r="F71" s="97" t="s">
        <v>9</v>
      </c>
      <c r="G71" s="111">
        <v>262.5</v>
      </c>
      <c r="H71" s="8"/>
      <c r="I71" s="8"/>
      <c r="J71" s="8"/>
      <c r="K71" s="8"/>
      <c r="L71" s="8"/>
      <c r="M71" s="8"/>
      <c r="N71" s="8"/>
      <c r="O71" s="8"/>
      <c r="P71" s="8"/>
      <c r="Q71" s="8"/>
      <c r="U71"/>
    </row>
    <row r="72" spans="1:21" s="18" customFormat="1" ht="63">
      <c r="A72" s="64"/>
      <c r="B72" s="84" t="s">
        <v>164</v>
      </c>
      <c r="C72" s="70" t="s">
        <v>139</v>
      </c>
      <c r="D72" s="46" t="s">
        <v>21</v>
      </c>
      <c r="E72" s="46" t="s">
        <v>6</v>
      </c>
      <c r="F72" s="97" t="s">
        <v>9</v>
      </c>
      <c r="G72" s="111">
        <v>262.5</v>
      </c>
      <c r="H72" s="8"/>
      <c r="I72" s="8"/>
      <c r="J72" s="8"/>
      <c r="K72" s="8"/>
      <c r="L72" s="8"/>
      <c r="M72" s="8"/>
      <c r="N72" s="8"/>
      <c r="O72" s="8"/>
      <c r="P72" s="8"/>
      <c r="Q72" s="8"/>
      <c r="U72"/>
    </row>
    <row r="73" spans="1:21" s="18" customFormat="1" ht="78.75" customHeight="1">
      <c r="A73" s="64"/>
      <c r="B73" s="81" t="s">
        <v>44</v>
      </c>
      <c r="C73" s="69" t="s">
        <v>45</v>
      </c>
      <c r="D73" s="47"/>
      <c r="E73" s="47"/>
      <c r="F73" s="95"/>
      <c r="G73" s="110">
        <f>G74</f>
        <v>13596.800000000001</v>
      </c>
      <c r="H73"/>
      <c r="I73"/>
      <c r="J73"/>
      <c r="K73"/>
      <c r="L73"/>
      <c r="M73"/>
      <c r="N73"/>
      <c r="O73"/>
      <c r="P73"/>
      <c r="Q73"/>
      <c r="U73"/>
    </row>
    <row r="74" spans="1:21" s="18" customFormat="1" ht="47.25">
      <c r="A74" s="64"/>
      <c r="B74" s="82" t="s">
        <v>46</v>
      </c>
      <c r="C74" s="70" t="s">
        <v>47</v>
      </c>
      <c r="D74" s="48"/>
      <c r="E74" s="48"/>
      <c r="F74" s="96"/>
      <c r="G74" s="111">
        <f>SUM(G75:G80)</f>
        <v>13596.800000000001</v>
      </c>
      <c r="H74"/>
      <c r="I74"/>
      <c r="J74"/>
      <c r="K74"/>
      <c r="L74"/>
      <c r="M74"/>
      <c r="N74"/>
      <c r="O74"/>
      <c r="P74"/>
      <c r="Q74"/>
      <c r="U74"/>
    </row>
    <row r="75" spans="1:7" ht="157.5">
      <c r="A75" s="63"/>
      <c r="B75" s="84" t="s">
        <v>48</v>
      </c>
      <c r="C75" s="70" t="s">
        <v>234</v>
      </c>
      <c r="D75" s="48" t="s">
        <v>22</v>
      </c>
      <c r="E75" s="48" t="s">
        <v>11</v>
      </c>
      <c r="F75" s="96" t="s">
        <v>7</v>
      </c>
      <c r="G75" s="111">
        <v>1636.6</v>
      </c>
    </row>
    <row r="76" spans="1:7" ht="110.25">
      <c r="A76" s="63"/>
      <c r="B76" s="84" t="s">
        <v>81</v>
      </c>
      <c r="C76" s="71" t="s">
        <v>49</v>
      </c>
      <c r="D76" s="46" t="s">
        <v>22</v>
      </c>
      <c r="E76" s="48" t="s">
        <v>11</v>
      </c>
      <c r="F76" s="96" t="s">
        <v>7</v>
      </c>
      <c r="G76" s="111">
        <v>9967.1</v>
      </c>
    </row>
    <row r="77" spans="1:7" ht="63">
      <c r="A77" s="63"/>
      <c r="B77" s="84" t="s">
        <v>82</v>
      </c>
      <c r="C77" s="71" t="s">
        <v>50</v>
      </c>
      <c r="D77" s="46" t="s">
        <v>21</v>
      </c>
      <c r="E77" s="48" t="s">
        <v>11</v>
      </c>
      <c r="F77" s="96" t="s">
        <v>7</v>
      </c>
      <c r="G77" s="111">
        <v>1641.1</v>
      </c>
    </row>
    <row r="78" spans="1:7" ht="47.25">
      <c r="A78" s="63"/>
      <c r="B78" s="84" t="s">
        <v>83</v>
      </c>
      <c r="C78" s="71" t="s">
        <v>50</v>
      </c>
      <c r="D78" s="46" t="s">
        <v>16</v>
      </c>
      <c r="E78" s="48" t="s">
        <v>11</v>
      </c>
      <c r="F78" s="96" t="s">
        <v>7</v>
      </c>
      <c r="G78" s="111">
        <v>82</v>
      </c>
    </row>
    <row r="79" spans="1:7" ht="141.75">
      <c r="A79" s="63"/>
      <c r="B79" s="84" t="s">
        <v>84</v>
      </c>
      <c r="C79" s="71" t="s">
        <v>51</v>
      </c>
      <c r="D79" s="46" t="s">
        <v>22</v>
      </c>
      <c r="E79" s="48" t="s">
        <v>11</v>
      </c>
      <c r="F79" s="96" t="s">
        <v>7</v>
      </c>
      <c r="G79" s="111">
        <v>60</v>
      </c>
    </row>
    <row r="80" spans="1:7" ht="96.75" customHeight="1">
      <c r="A80" s="63"/>
      <c r="B80" s="84" t="s">
        <v>262</v>
      </c>
      <c r="C80" s="71" t="s">
        <v>52</v>
      </c>
      <c r="D80" s="46" t="s">
        <v>21</v>
      </c>
      <c r="E80" s="48" t="s">
        <v>11</v>
      </c>
      <c r="F80" s="96" t="s">
        <v>7</v>
      </c>
      <c r="G80" s="111">
        <v>210</v>
      </c>
    </row>
    <row r="81" spans="1:7" ht="31.5">
      <c r="A81" s="63"/>
      <c r="B81" s="88" t="s">
        <v>99</v>
      </c>
      <c r="C81" s="69" t="s">
        <v>100</v>
      </c>
      <c r="D81" s="45"/>
      <c r="E81" s="45"/>
      <c r="F81" s="99"/>
      <c r="G81" s="110">
        <v>50</v>
      </c>
    </row>
    <row r="82" spans="1:7" ht="31.5">
      <c r="A82" s="63"/>
      <c r="B82" s="84" t="s">
        <v>101</v>
      </c>
      <c r="C82" s="70" t="s">
        <v>102</v>
      </c>
      <c r="D82" s="46"/>
      <c r="E82" s="46"/>
      <c r="F82" s="97"/>
      <c r="G82" s="111">
        <v>50</v>
      </c>
    </row>
    <row r="83" spans="1:7" ht="47.25">
      <c r="A83" s="63"/>
      <c r="B83" s="84" t="s">
        <v>160</v>
      </c>
      <c r="C83" s="70" t="s">
        <v>103</v>
      </c>
      <c r="D83" s="46" t="s">
        <v>21</v>
      </c>
      <c r="E83" s="46" t="s">
        <v>11</v>
      </c>
      <c r="F83" s="97" t="s">
        <v>3</v>
      </c>
      <c r="G83" s="111">
        <v>50</v>
      </c>
    </row>
    <row r="84" spans="1:7" ht="30" customHeight="1">
      <c r="A84" s="63"/>
      <c r="B84" s="88" t="s">
        <v>235</v>
      </c>
      <c r="C84" s="69" t="s">
        <v>90</v>
      </c>
      <c r="D84" s="45"/>
      <c r="E84" s="45"/>
      <c r="F84" s="99"/>
      <c r="G84" s="110">
        <f>G85</f>
        <v>3068.899999999999</v>
      </c>
    </row>
    <row r="85" spans="1:7" ht="31.5">
      <c r="A85" s="63"/>
      <c r="B85" s="84" t="s">
        <v>152</v>
      </c>
      <c r="C85" s="70" t="s">
        <v>91</v>
      </c>
      <c r="D85" s="46"/>
      <c r="E85" s="46"/>
      <c r="F85" s="97"/>
      <c r="G85" s="111">
        <f>SUM(G86:G92)</f>
        <v>3068.899999999999</v>
      </c>
    </row>
    <row r="86" spans="1:7" ht="173.25">
      <c r="A86" s="63"/>
      <c r="B86" s="84" t="s">
        <v>92</v>
      </c>
      <c r="C86" s="71" t="s">
        <v>236</v>
      </c>
      <c r="D86" s="48" t="s">
        <v>22</v>
      </c>
      <c r="E86" s="46" t="s">
        <v>11</v>
      </c>
      <c r="F86" s="97" t="s">
        <v>3</v>
      </c>
      <c r="G86" s="111">
        <v>243.9</v>
      </c>
    </row>
    <row r="87" spans="1:7" ht="126">
      <c r="A87" s="63"/>
      <c r="B87" s="84" t="s">
        <v>161</v>
      </c>
      <c r="C87" s="71" t="s">
        <v>236</v>
      </c>
      <c r="D87" s="48" t="s">
        <v>21</v>
      </c>
      <c r="E87" s="46" t="s">
        <v>11</v>
      </c>
      <c r="F87" s="97" t="s">
        <v>3</v>
      </c>
      <c r="G87" s="111">
        <v>30</v>
      </c>
    </row>
    <row r="88" spans="1:7" ht="110.25">
      <c r="A88" s="63"/>
      <c r="B88" s="84" t="s">
        <v>29</v>
      </c>
      <c r="C88" s="71" t="s">
        <v>96</v>
      </c>
      <c r="D88" s="46" t="s">
        <v>22</v>
      </c>
      <c r="E88" s="46" t="s">
        <v>11</v>
      </c>
      <c r="F88" s="97" t="s">
        <v>3</v>
      </c>
      <c r="G88" s="111">
        <v>1221.8</v>
      </c>
    </row>
    <row r="89" spans="1:7" ht="63">
      <c r="A89" s="63"/>
      <c r="B89" s="84" t="s">
        <v>32</v>
      </c>
      <c r="C89" s="71" t="s">
        <v>96</v>
      </c>
      <c r="D89" s="46" t="s">
        <v>21</v>
      </c>
      <c r="E89" s="46" t="s">
        <v>11</v>
      </c>
      <c r="F89" s="97" t="s">
        <v>3</v>
      </c>
      <c r="G89" s="111">
        <v>52.8</v>
      </c>
    </row>
    <row r="90" spans="1:7" ht="110.25">
      <c r="A90" s="63"/>
      <c r="B90" s="84" t="s">
        <v>93</v>
      </c>
      <c r="C90" s="71" t="s">
        <v>237</v>
      </c>
      <c r="D90" s="46" t="s">
        <v>22</v>
      </c>
      <c r="E90" s="46" t="s">
        <v>11</v>
      </c>
      <c r="F90" s="97" t="s">
        <v>3</v>
      </c>
      <c r="G90" s="111">
        <v>1242.1</v>
      </c>
    </row>
    <row r="91" spans="1:7" ht="63">
      <c r="A91" s="63"/>
      <c r="B91" s="84" t="s">
        <v>162</v>
      </c>
      <c r="C91" s="71" t="s">
        <v>237</v>
      </c>
      <c r="D91" s="46" t="s">
        <v>21</v>
      </c>
      <c r="E91" s="46" t="s">
        <v>11</v>
      </c>
      <c r="F91" s="97" t="s">
        <v>3</v>
      </c>
      <c r="G91" s="111">
        <v>272.2</v>
      </c>
    </row>
    <row r="92" spans="1:7" ht="47.25">
      <c r="A92" s="63"/>
      <c r="B92" s="84" t="s">
        <v>95</v>
      </c>
      <c r="C92" s="71" t="s">
        <v>237</v>
      </c>
      <c r="D92" s="46" t="s">
        <v>16</v>
      </c>
      <c r="E92" s="46" t="s">
        <v>11</v>
      </c>
      <c r="F92" s="97" t="s">
        <v>3</v>
      </c>
      <c r="G92" s="111">
        <v>6.1</v>
      </c>
    </row>
    <row r="93" spans="1:7" ht="34.5" customHeight="1">
      <c r="A93" s="63" t="s">
        <v>193</v>
      </c>
      <c r="B93" s="85" t="s">
        <v>53</v>
      </c>
      <c r="C93" s="72" t="s">
        <v>5</v>
      </c>
      <c r="D93" s="44"/>
      <c r="E93" s="44"/>
      <c r="F93" s="98"/>
      <c r="G93" s="108">
        <f>G94+G97+G100</f>
        <v>9626.800000000001</v>
      </c>
    </row>
    <row r="94" spans="1:7" ht="15.75">
      <c r="A94" s="63"/>
      <c r="B94" s="88" t="s">
        <v>62</v>
      </c>
      <c r="C94" s="73" t="s">
        <v>63</v>
      </c>
      <c r="D94" s="45"/>
      <c r="E94" s="45"/>
      <c r="F94" s="99"/>
      <c r="G94" s="110">
        <v>50</v>
      </c>
    </row>
    <row r="95" spans="1:7" ht="31.5">
      <c r="A95" s="63"/>
      <c r="B95" s="84" t="s">
        <v>141</v>
      </c>
      <c r="C95" s="71" t="s">
        <v>64</v>
      </c>
      <c r="D95" s="46"/>
      <c r="E95" s="46"/>
      <c r="F95" s="97"/>
      <c r="G95" s="111">
        <v>50</v>
      </c>
    </row>
    <row r="96" spans="1:7" ht="65.25" customHeight="1">
      <c r="A96" s="63"/>
      <c r="B96" s="84" t="s">
        <v>155</v>
      </c>
      <c r="C96" s="71" t="s">
        <v>65</v>
      </c>
      <c r="D96" s="46" t="s">
        <v>21</v>
      </c>
      <c r="E96" s="46" t="s">
        <v>10</v>
      </c>
      <c r="F96" s="97" t="s">
        <v>4</v>
      </c>
      <c r="G96" s="111">
        <v>50</v>
      </c>
    </row>
    <row r="97" spans="1:7" ht="31.5">
      <c r="A97" s="63"/>
      <c r="B97" s="88" t="s">
        <v>55</v>
      </c>
      <c r="C97" s="73" t="s">
        <v>56</v>
      </c>
      <c r="D97" s="45"/>
      <c r="E97" s="45"/>
      <c r="F97" s="99"/>
      <c r="G97" s="110">
        <v>100</v>
      </c>
    </row>
    <row r="98" spans="1:7" ht="47.25">
      <c r="A98" s="63"/>
      <c r="B98" s="84" t="s">
        <v>57</v>
      </c>
      <c r="C98" s="71" t="s">
        <v>58</v>
      </c>
      <c r="D98" s="46"/>
      <c r="E98" s="46"/>
      <c r="F98" s="97"/>
      <c r="G98" s="111">
        <v>100</v>
      </c>
    </row>
    <row r="99" spans="1:7" ht="62.25" customHeight="1">
      <c r="A99" s="63"/>
      <c r="B99" s="84" t="s">
        <v>155</v>
      </c>
      <c r="C99" s="71" t="s">
        <v>59</v>
      </c>
      <c r="D99" s="46" t="s">
        <v>21</v>
      </c>
      <c r="E99" s="46" t="s">
        <v>10</v>
      </c>
      <c r="F99" s="97" t="s">
        <v>4</v>
      </c>
      <c r="G99" s="111">
        <v>100</v>
      </c>
    </row>
    <row r="100" spans="1:7" ht="15.75">
      <c r="A100" s="63"/>
      <c r="B100" s="88" t="s">
        <v>54</v>
      </c>
      <c r="C100" s="73" t="s">
        <v>60</v>
      </c>
      <c r="D100" s="45"/>
      <c r="E100" s="45"/>
      <c r="F100" s="99"/>
      <c r="G100" s="110">
        <f>G101</f>
        <v>9476.800000000001</v>
      </c>
    </row>
    <row r="101" spans="1:20" s="19" customFormat="1" ht="47.25">
      <c r="A101" s="63"/>
      <c r="B101" s="84" t="s">
        <v>190</v>
      </c>
      <c r="C101" s="71" t="s">
        <v>189</v>
      </c>
      <c r="D101" s="46"/>
      <c r="E101" s="46"/>
      <c r="F101" s="97"/>
      <c r="G101" s="111">
        <f>SUM(G102:G110)</f>
        <v>9476.800000000001</v>
      </c>
      <c r="H101"/>
      <c r="I101"/>
      <c r="J101"/>
      <c r="K101"/>
      <c r="L101"/>
      <c r="M101"/>
      <c r="N101"/>
      <c r="O101"/>
      <c r="P101"/>
      <c r="Q101"/>
      <c r="R101" s="24"/>
      <c r="S101" s="24"/>
      <c r="T101" s="24"/>
    </row>
    <row r="102" spans="1:7" ht="110.25">
      <c r="A102" s="63"/>
      <c r="B102" s="84" t="s">
        <v>29</v>
      </c>
      <c r="C102" s="71" t="s">
        <v>191</v>
      </c>
      <c r="D102" s="46" t="s">
        <v>22</v>
      </c>
      <c r="E102" s="46" t="s">
        <v>4</v>
      </c>
      <c r="F102" s="97" t="s">
        <v>5</v>
      </c>
      <c r="G102" s="111">
        <v>214</v>
      </c>
    </row>
    <row r="103" spans="1:7" ht="110.25">
      <c r="A103" s="63"/>
      <c r="B103" s="84" t="s">
        <v>29</v>
      </c>
      <c r="C103" s="71" t="s">
        <v>191</v>
      </c>
      <c r="D103" s="46" t="s">
        <v>22</v>
      </c>
      <c r="E103" s="46" t="s">
        <v>4</v>
      </c>
      <c r="F103" s="97" t="s">
        <v>15</v>
      </c>
      <c r="G103" s="111">
        <v>390.6</v>
      </c>
    </row>
    <row r="104" spans="1:7" ht="94.5">
      <c r="A104" s="63"/>
      <c r="B104" s="84" t="s">
        <v>80</v>
      </c>
      <c r="C104" s="71" t="s">
        <v>192</v>
      </c>
      <c r="D104" s="46" t="s">
        <v>22</v>
      </c>
      <c r="E104" s="46" t="s">
        <v>10</v>
      </c>
      <c r="F104" s="97" t="s">
        <v>4</v>
      </c>
      <c r="G104" s="111">
        <v>6194.9</v>
      </c>
    </row>
    <row r="105" spans="1:7" ht="47.25">
      <c r="A105" s="63"/>
      <c r="B105" s="84" t="s">
        <v>79</v>
      </c>
      <c r="C105" s="71" t="s">
        <v>192</v>
      </c>
      <c r="D105" s="46" t="s">
        <v>21</v>
      </c>
      <c r="E105" s="46" t="s">
        <v>10</v>
      </c>
      <c r="F105" s="97" t="s">
        <v>4</v>
      </c>
      <c r="G105" s="111">
        <v>1680.6</v>
      </c>
    </row>
    <row r="106" spans="1:7" ht="47.25">
      <c r="A106" s="63"/>
      <c r="B106" s="84" t="s">
        <v>107</v>
      </c>
      <c r="C106" s="71" t="s">
        <v>192</v>
      </c>
      <c r="D106" s="46" t="s">
        <v>16</v>
      </c>
      <c r="E106" s="46" t="s">
        <v>10</v>
      </c>
      <c r="F106" s="97" t="s">
        <v>4</v>
      </c>
      <c r="G106" s="111">
        <v>227.1</v>
      </c>
    </row>
    <row r="107" spans="1:7" ht="141.75">
      <c r="A107" s="63"/>
      <c r="B107" s="84" t="s">
        <v>135</v>
      </c>
      <c r="C107" s="71" t="s">
        <v>198</v>
      </c>
      <c r="D107" s="46" t="s">
        <v>22</v>
      </c>
      <c r="E107" s="46" t="s">
        <v>10</v>
      </c>
      <c r="F107" s="97" t="s">
        <v>4</v>
      </c>
      <c r="G107" s="111">
        <v>55.7</v>
      </c>
    </row>
    <row r="108" spans="1:7" ht="94.5">
      <c r="A108" s="63"/>
      <c r="B108" s="84" t="s">
        <v>61</v>
      </c>
      <c r="C108" s="71" t="s">
        <v>198</v>
      </c>
      <c r="D108" s="48" t="s">
        <v>23</v>
      </c>
      <c r="E108" s="48" t="s">
        <v>10</v>
      </c>
      <c r="F108" s="96" t="s">
        <v>4</v>
      </c>
      <c r="G108" s="111">
        <v>17.1</v>
      </c>
    </row>
    <row r="109" spans="1:7" ht="110.25">
      <c r="A109" s="63"/>
      <c r="B109" s="84" t="s">
        <v>29</v>
      </c>
      <c r="C109" s="71" t="s">
        <v>191</v>
      </c>
      <c r="D109" s="46" t="s">
        <v>22</v>
      </c>
      <c r="E109" s="46" t="s">
        <v>10</v>
      </c>
      <c r="F109" s="97" t="s">
        <v>5</v>
      </c>
      <c r="G109" s="111">
        <v>482.8</v>
      </c>
    </row>
    <row r="110" spans="1:7" ht="110.25">
      <c r="A110" s="63"/>
      <c r="B110" s="84" t="s">
        <v>29</v>
      </c>
      <c r="C110" s="71" t="s">
        <v>191</v>
      </c>
      <c r="D110" s="46" t="s">
        <v>22</v>
      </c>
      <c r="E110" s="46" t="s">
        <v>14</v>
      </c>
      <c r="F110" s="97" t="s">
        <v>12</v>
      </c>
      <c r="G110" s="111">
        <v>214</v>
      </c>
    </row>
    <row r="111" spans="1:7" ht="31.5">
      <c r="A111" s="63" t="s">
        <v>179</v>
      </c>
      <c r="B111" s="85" t="s">
        <v>268</v>
      </c>
      <c r="C111" s="72" t="s">
        <v>12</v>
      </c>
      <c r="D111" s="55"/>
      <c r="E111" s="55"/>
      <c r="F111" s="101"/>
      <c r="G111" s="108">
        <f>G112</f>
        <v>320.5</v>
      </c>
    </row>
    <row r="112" spans="1:7" ht="47.25">
      <c r="A112" s="63"/>
      <c r="B112" s="121" t="s">
        <v>269</v>
      </c>
      <c r="C112" s="73" t="s">
        <v>265</v>
      </c>
      <c r="D112" s="52"/>
      <c r="E112" s="52"/>
      <c r="F112" s="102"/>
      <c r="G112" s="110">
        <f>G113</f>
        <v>320.5</v>
      </c>
    </row>
    <row r="113" spans="1:7" ht="49.5" customHeight="1">
      <c r="A113" s="63"/>
      <c r="B113" s="122" t="s">
        <v>270</v>
      </c>
      <c r="C113" s="71" t="s">
        <v>266</v>
      </c>
      <c r="D113" s="53"/>
      <c r="E113" s="53"/>
      <c r="F113" s="103"/>
      <c r="G113" s="111">
        <f>G114</f>
        <v>320.5</v>
      </c>
    </row>
    <row r="114" spans="1:7" ht="50.25" customHeight="1">
      <c r="A114" s="63"/>
      <c r="B114" s="84" t="s">
        <v>271</v>
      </c>
      <c r="C114" s="71" t="s">
        <v>267</v>
      </c>
      <c r="D114" s="46" t="s">
        <v>272</v>
      </c>
      <c r="E114" s="46" t="s">
        <v>12</v>
      </c>
      <c r="F114" s="97" t="s">
        <v>8</v>
      </c>
      <c r="G114" s="111">
        <v>320.5</v>
      </c>
    </row>
    <row r="115" spans="1:7" ht="45.75" customHeight="1">
      <c r="A115" s="63" t="s">
        <v>180</v>
      </c>
      <c r="B115" s="85" t="s">
        <v>238</v>
      </c>
      <c r="C115" s="72" t="s">
        <v>9</v>
      </c>
      <c r="D115" s="44"/>
      <c r="E115" s="44"/>
      <c r="F115" s="98"/>
      <c r="G115" s="108">
        <f>G116</f>
        <v>150</v>
      </c>
    </row>
    <row r="116" spans="1:7" ht="33.75" customHeight="1">
      <c r="A116" s="63"/>
      <c r="B116" s="84" t="s">
        <v>147</v>
      </c>
      <c r="C116" s="71" t="s">
        <v>239</v>
      </c>
      <c r="D116" s="46"/>
      <c r="E116" s="46"/>
      <c r="F116" s="97"/>
      <c r="G116" s="111">
        <f>G117</f>
        <v>150</v>
      </c>
    </row>
    <row r="117" spans="1:7" ht="46.5" customHeight="1">
      <c r="A117" s="63"/>
      <c r="B117" s="84" t="s">
        <v>156</v>
      </c>
      <c r="C117" s="71" t="s">
        <v>240</v>
      </c>
      <c r="D117" s="46" t="s">
        <v>21</v>
      </c>
      <c r="E117" s="46" t="s">
        <v>14</v>
      </c>
      <c r="F117" s="97" t="s">
        <v>4</v>
      </c>
      <c r="G117" s="111">
        <v>150</v>
      </c>
    </row>
    <row r="118" spans="1:7" ht="47.25">
      <c r="A118" s="63" t="s">
        <v>181</v>
      </c>
      <c r="B118" s="85" t="s">
        <v>33</v>
      </c>
      <c r="C118" s="72" t="s">
        <v>11</v>
      </c>
      <c r="D118" s="44"/>
      <c r="E118" s="44"/>
      <c r="F118" s="98"/>
      <c r="G118" s="108">
        <f>G119</f>
        <v>50</v>
      </c>
    </row>
    <row r="119" spans="1:7" ht="63">
      <c r="A119" s="63"/>
      <c r="B119" s="84" t="s">
        <v>98</v>
      </c>
      <c r="C119" s="71" t="s">
        <v>241</v>
      </c>
      <c r="D119" s="46"/>
      <c r="E119" s="46"/>
      <c r="F119" s="97"/>
      <c r="G119" s="111">
        <f>G120</f>
        <v>50</v>
      </c>
    </row>
    <row r="120" spans="1:7" ht="78.75">
      <c r="A120" s="63"/>
      <c r="B120" s="84" t="s">
        <v>168</v>
      </c>
      <c r="C120" s="71" t="s">
        <v>242</v>
      </c>
      <c r="D120" s="46" t="s">
        <v>21</v>
      </c>
      <c r="E120" s="46" t="s">
        <v>4</v>
      </c>
      <c r="F120" s="97" t="s">
        <v>15</v>
      </c>
      <c r="G120" s="111">
        <v>50</v>
      </c>
    </row>
    <row r="121" spans="1:7" ht="63.75" customHeight="1">
      <c r="A121" s="63" t="s">
        <v>182</v>
      </c>
      <c r="B121" s="85" t="s">
        <v>34</v>
      </c>
      <c r="C121" s="72" t="s">
        <v>10</v>
      </c>
      <c r="D121" s="44"/>
      <c r="E121" s="44"/>
      <c r="F121" s="98"/>
      <c r="G121" s="108">
        <f>G122</f>
        <v>20</v>
      </c>
    </row>
    <row r="122" spans="1:7" ht="63">
      <c r="A122" s="63"/>
      <c r="B122" s="84" t="s">
        <v>35</v>
      </c>
      <c r="C122" s="71" t="s">
        <v>105</v>
      </c>
      <c r="D122" s="46"/>
      <c r="E122" s="46"/>
      <c r="F122" s="97"/>
      <c r="G122" s="111">
        <f>G123</f>
        <v>20</v>
      </c>
    </row>
    <row r="123" spans="1:7" ht="94.5">
      <c r="A123" s="63"/>
      <c r="B123" s="84" t="s">
        <v>167</v>
      </c>
      <c r="C123" s="71" t="s">
        <v>243</v>
      </c>
      <c r="D123" s="46" t="s">
        <v>21</v>
      </c>
      <c r="E123" s="46" t="s">
        <v>4</v>
      </c>
      <c r="F123" s="97" t="s">
        <v>15</v>
      </c>
      <c r="G123" s="111">
        <v>20</v>
      </c>
    </row>
    <row r="124" spans="1:7" ht="47.25">
      <c r="A124" s="63" t="s">
        <v>183</v>
      </c>
      <c r="B124" s="85" t="s">
        <v>36</v>
      </c>
      <c r="C124" s="72" t="s">
        <v>3</v>
      </c>
      <c r="D124" s="44"/>
      <c r="E124" s="44"/>
      <c r="F124" s="98"/>
      <c r="G124" s="108">
        <f>G125</f>
        <v>13</v>
      </c>
    </row>
    <row r="125" spans="1:7" ht="63">
      <c r="A125" s="63"/>
      <c r="B125" s="84" t="s">
        <v>140</v>
      </c>
      <c r="C125" s="71" t="s">
        <v>106</v>
      </c>
      <c r="D125" s="46"/>
      <c r="E125" s="46"/>
      <c r="F125" s="97"/>
      <c r="G125" s="111">
        <f>G126</f>
        <v>13</v>
      </c>
    </row>
    <row r="126" spans="1:7" ht="78.75">
      <c r="A126" s="63"/>
      <c r="B126" s="84" t="s">
        <v>166</v>
      </c>
      <c r="C126" s="71" t="s">
        <v>244</v>
      </c>
      <c r="D126" s="46" t="s">
        <v>21</v>
      </c>
      <c r="E126" s="46" t="s">
        <v>4</v>
      </c>
      <c r="F126" s="97" t="s">
        <v>15</v>
      </c>
      <c r="G126" s="111">
        <v>13</v>
      </c>
    </row>
    <row r="127" spans="1:20" ht="47.25">
      <c r="A127" s="63" t="s">
        <v>184</v>
      </c>
      <c r="B127" s="85" t="s">
        <v>196</v>
      </c>
      <c r="C127" s="72" t="s">
        <v>6</v>
      </c>
      <c r="D127" s="44"/>
      <c r="E127" s="44"/>
      <c r="F127" s="98"/>
      <c r="G127" s="108">
        <f>G128</f>
        <v>7067.4</v>
      </c>
      <c r="R127"/>
      <c r="S127"/>
      <c r="T127"/>
    </row>
    <row r="128" spans="1:20" ht="15.75">
      <c r="A128" s="63"/>
      <c r="B128" s="88" t="s">
        <v>194</v>
      </c>
      <c r="C128" s="73" t="s">
        <v>245</v>
      </c>
      <c r="D128" s="45"/>
      <c r="E128" s="45"/>
      <c r="F128" s="99"/>
      <c r="G128" s="110">
        <f>G129</f>
        <v>7067.4</v>
      </c>
      <c r="R128"/>
      <c r="S128"/>
      <c r="T128"/>
    </row>
    <row r="129" spans="1:20" ht="66" customHeight="1">
      <c r="A129" s="63"/>
      <c r="B129" s="84" t="s">
        <v>195</v>
      </c>
      <c r="C129" s="71" t="s">
        <v>246</v>
      </c>
      <c r="D129" s="46" t="s">
        <v>21</v>
      </c>
      <c r="E129" s="46" t="s">
        <v>5</v>
      </c>
      <c r="F129" s="97" t="s">
        <v>3</v>
      </c>
      <c r="G129" s="111">
        <v>7067.4</v>
      </c>
      <c r="R129" s="35"/>
      <c r="S129"/>
      <c r="T129"/>
    </row>
    <row r="130" spans="1:20" ht="15.75">
      <c r="A130" s="63"/>
      <c r="B130" s="89" t="s">
        <v>185</v>
      </c>
      <c r="C130" s="76"/>
      <c r="D130" s="51"/>
      <c r="E130" s="51"/>
      <c r="F130" s="104"/>
      <c r="G130" s="112">
        <f>SUM(G131:G164)</f>
        <v>29364.299999999996</v>
      </c>
      <c r="H130" s="58" t="e">
        <f>H131+H132+H133+H134+H135+H136+H137+H138+H139+H140+H141+H142+H143+H144+#REF!+H145+H146+H147+H148+H149+H150+H152+H154+H155+H156+H157+H158+H159+H160+H161+H162+H163+H164</f>
        <v>#REF!</v>
      </c>
      <c r="I130" s="32" t="e">
        <f>I131+I132+I133+I134+I135+I136+I137+I138+I139+I140+I141+I142+I143+I144+#REF!+I145+I146+I147+I148+I149+I150+I152+I154+I155+I156+I157+I158+I159+I160+I161+I162+I163+I164</f>
        <v>#REF!</v>
      </c>
      <c r="J130" s="32" t="e">
        <f>J131+J132+J133+J134+J135+J136+J137+J138+J139+J140+J141+J142+J143+J144+#REF!+J145+J146+J147+J148+J149+J150+J152+J154+J155+J156+J157+J158+J159+J160+J161+J162+J163+J164</f>
        <v>#REF!</v>
      </c>
      <c r="K130" s="32" t="e">
        <f>K131+K132+K133+K134+K135+K136+K137+K138+K139+K140+K141+K142+K143+K144+#REF!+K145+K146+K147+K148+K149+K150+K152+K154+K155+K156+K157+K158+K159+K160+K161+K162+K163+K164</f>
        <v>#REF!</v>
      </c>
      <c r="L130" s="32" t="e">
        <f>L131+L132+L133+L134+L135+L136+L137+L138+L139+L140+L141+L142+L143+L144+#REF!+L145+L146+L147+L148+L149+L150+L152+L154+L155+L156+L157+L158+L159+L160+L161+L162+L163+L164</f>
        <v>#REF!</v>
      </c>
      <c r="M130" s="32" t="e">
        <f>M131+M132+M133+M134+M135+M136+M137+M138+M139+M140+M141+M142+M143+M144+#REF!+M145+M146+M147+M148+M149+M150+M152+M154+M155+M156+M157+M158+M159+M160+M161+M162+M163+M164</f>
        <v>#REF!</v>
      </c>
      <c r="N130" s="32" t="e">
        <f>N131+N132+N133+N134+N135+N136+N137+N138+N139+N140+N141+N142+N143+N144+#REF!+N145+N146+N147+N148+N149+N150+N152+N154+N155+N156+N157+N158+N159+N160+N161+N162+N163+N164</f>
        <v>#REF!</v>
      </c>
      <c r="O130" s="32" t="e">
        <f>O131+O132+O133+O134+O135+O136+O137+O138+O139+O140+O141+O142+O143+O144+#REF!+O145+O146+O147+O148+O149+O150+O152+O154+O155+O156+O157+O158+O159+O160+O161+O162+O163+O164</f>
        <v>#REF!</v>
      </c>
      <c r="P130" s="32" t="e">
        <f>P131+P132+P133+P134+P135+P136+P137+P138+P139+P140+P141+P142+P143+P144+#REF!+P145+P146+P147+P148+P149+P150+P152+P154+P155+P156+P157+P158+P159+P160+P161+P162+P163+P164</f>
        <v>#REF!</v>
      </c>
      <c r="Q130" s="33" t="e">
        <f>Q131+Q132+Q133+Q134+Q135+Q136+Q137+Q138+Q139+Q140+Q141+Q142+Q143+Q144+#REF!+Q145+Q146+Q147+Q148+Q149+Q150+Q152+Q154+Q155+Q156+Q157+Q158+Q159+Q160+Q161+Q162+Q163+Q164</f>
        <v>#REF!</v>
      </c>
      <c r="R130" s="34"/>
      <c r="S130"/>
      <c r="T130"/>
    </row>
    <row r="131" spans="1:20" ht="110.25">
      <c r="A131" s="63"/>
      <c r="B131" s="84" t="s">
        <v>29</v>
      </c>
      <c r="C131" s="71" t="s">
        <v>24</v>
      </c>
      <c r="D131" s="46" t="s">
        <v>22</v>
      </c>
      <c r="E131" s="46" t="s">
        <v>4</v>
      </c>
      <c r="F131" s="97" t="s">
        <v>5</v>
      </c>
      <c r="G131" s="111">
        <v>643.7</v>
      </c>
      <c r="R131"/>
      <c r="S131"/>
      <c r="T131"/>
    </row>
    <row r="132" spans="1:20" ht="110.25">
      <c r="A132" s="63"/>
      <c r="B132" s="84" t="s">
        <v>31</v>
      </c>
      <c r="C132" s="71" t="s">
        <v>25</v>
      </c>
      <c r="D132" s="46" t="s">
        <v>22</v>
      </c>
      <c r="E132" s="46" t="s">
        <v>4</v>
      </c>
      <c r="F132" s="97" t="s">
        <v>5</v>
      </c>
      <c r="G132" s="111">
        <v>5112.2</v>
      </c>
      <c r="R132"/>
      <c r="S132"/>
      <c r="T132"/>
    </row>
    <row r="133" spans="1:20" ht="63">
      <c r="A133" s="63"/>
      <c r="B133" s="84" t="s">
        <v>32</v>
      </c>
      <c r="C133" s="71" t="s">
        <v>25</v>
      </c>
      <c r="D133" s="46" t="s">
        <v>21</v>
      </c>
      <c r="E133" s="46" t="s">
        <v>4</v>
      </c>
      <c r="F133" s="97" t="s">
        <v>5</v>
      </c>
      <c r="G133" s="111">
        <v>4561.8</v>
      </c>
      <c r="R133"/>
      <c r="S133"/>
      <c r="T133"/>
    </row>
    <row r="134" spans="1:20" ht="47.25">
      <c r="A134" s="63"/>
      <c r="B134" s="84" t="s">
        <v>136</v>
      </c>
      <c r="C134" s="71" t="s">
        <v>25</v>
      </c>
      <c r="D134" s="46" t="s">
        <v>16</v>
      </c>
      <c r="E134" s="46" t="s">
        <v>4</v>
      </c>
      <c r="F134" s="97" t="s">
        <v>5</v>
      </c>
      <c r="G134" s="111">
        <v>270</v>
      </c>
      <c r="R134"/>
      <c r="S134"/>
      <c r="T134"/>
    </row>
    <row r="135" spans="1:20" ht="47.25">
      <c r="A135" s="63"/>
      <c r="B135" s="84" t="s">
        <v>30</v>
      </c>
      <c r="C135" s="71" t="s">
        <v>28</v>
      </c>
      <c r="D135" s="46" t="s">
        <v>16</v>
      </c>
      <c r="E135" s="46" t="s">
        <v>4</v>
      </c>
      <c r="F135" s="97" t="s">
        <v>14</v>
      </c>
      <c r="G135" s="111">
        <v>100</v>
      </c>
      <c r="R135"/>
      <c r="S135"/>
      <c r="T135"/>
    </row>
    <row r="136" spans="1:20" ht="110.25">
      <c r="A136" s="63"/>
      <c r="B136" s="84" t="s">
        <v>31</v>
      </c>
      <c r="C136" s="71" t="s">
        <v>25</v>
      </c>
      <c r="D136" s="46" t="s">
        <v>22</v>
      </c>
      <c r="E136" s="46" t="s">
        <v>4</v>
      </c>
      <c r="F136" s="97" t="s">
        <v>15</v>
      </c>
      <c r="G136" s="111">
        <v>2303.9</v>
      </c>
      <c r="R136"/>
      <c r="S136"/>
      <c r="T136"/>
    </row>
    <row r="137" spans="1:20" ht="63">
      <c r="A137" s="63"/>
      <c r="B137" s="84" t="s">
        <v>32</v>
      </c>
      <c r="C137" s="71" t="s">
        <v>25</v>
      </c>
      <c r="D137" s="46" t="s">
        <v>21</v>
      </c>
      <c r="E137" s="46" t="s">
        <v>4</v>
      </c>
      <c r="F137" s="97" t="s">
        <v>15</v>
      </c>
      <c r="G137" s="111">
        <v>130</v>
      </c>
      <c r="R137"/>
      <c r="S137"/>
      <c r="T137"/>
    </row>
    <row r="138" spans="1:20" ht="110.25">
      <c r="A138" s="63"/>
      <c r="B138" s="84" t="s">
        <v>97</v>
      </c>
      <c r="C138" s="71" t="s">
        <v>26</v>
      </c>
      <c r="D138" s="46" t="s">
        <v>17</v>
      </c>
      <c r="E138" s="46" t="s">
        <v>4</v>
      </c>
      <c r="F138" s="97" t="s">
        <v>15</v>
      </c>
      <c r="G138" s="111">
        <v>3380</v>
      </c>
      <c r="R138"/>
      <c r="S138"/>
      <c r="T138"/>
    </row>
    <row r="139" spans="1:20" ht="173.25">
      <c r="A139" s="63"/>
      <c r="B139" s="84" t="s">
        <v>247</v>
      </c>
      <c r="C139" s="71" t="s">
        <v>248</v>
      </c>
      <c r="D139" s="46" t="s">
        <v>22</v>
      </c>
      <c r="E139" s="46" t="s">
        <v>4</v>
      </c>
      <c r="F139" s="97" t="s">
        <v>15</v>
      </c>
      <c r="G139" s="111">
        <v>239</v>
      </c>
      <c r="R139"/>
      <c r="S139"/>
      <c r="T139"/>
    </row>
    <row r="140" spans="1:20" ht="143.25" customHeight="1">
      <c r="A140" s="63"/>
      <c r="B140" s="84" t="s">
        <v>249</v>
      </c>
      <c r="C140" s="71" t="s">
        <v>248</v>
      </c>
      <c r="D140" s="46" t="s">
        <v>21</v>
      </c>
      <c r="E140" s="46" t="s">
        <v>4</v>
      </c>
      <c r="F140" s="97" t="s">
        <v>15</v>
      </c>
      <c r="G140" s="111">
        <v>47.3</v>
      </c>
      <c r="R140"/>
      <c r="S140"/>
      <c r="T140"/>
    </row>
    <row r="141" spans="1:20" ht="157.5">
      <c r="A141" s="63"/>
      <c r="B141" s="84" t="s">
        <v>250</v>
      </c>
      <c r="C141" s="71" t="s">
        <v>252</v>
      </c>
      <c r="D141" s="46" t="s">
        <v>22</v>
      </c>
      <c r="E141" s="46" t="s">
        <v>4</v>
      </c>
      <c r="F141" s="97" t="s">
        <v>15</v>
      </c>
      <c r="G141" s="111">
        <v>281.4</v>
      </c>
      <c r="R141"/>
      <c r="S141"/>
      <c r="T141"/>
    </row>
    <row r="142" spans="1:20" ht="110.25">
      <c r="A142" s="63"/>
      <c r="B142" s="84" t="s">
        <v>251</v>
      </c>
      <c r="C142" s="71" t="s">
        <v>252</v>
      </c>
      <c r="D142" s="46" t="s">
        <v>21</v>
      </c>
      <c r="E142" s="46" t="s">
        <v>4</v>
      </c>
      <c r="F142" s="97" t="s">
        <v>15</v>
      </c>
      <c r="G142" s="111">
        <v>56.3</v>
      </c>
      <c r="R142"/>
      <c r="S142"/>
      <c r="T142"/>
    </row>
    <row r="143" spans="1:20" ht="173.25">
      <c r="A143" s="63"/>
      <c r="B143" s="84" t="s">
        <v>253</v>
      </c>
      <c r="C143" s="71" t="s">
        <v>255</v>
      </c>
      <c r="D143" s="46" t="s">
        <v>22</v>
      </c>
      <c r="E143" s="46" t="s">
        <v>4</v>
      </c>
      <c r="F143" s="97" t="s">
        <v>15</v>
      </c>
      <c r="G143" s="111">
        <v>630.5</v>
      </c>
      <c r="R143"/>
      <c r="S143"/>
      <c r="T143"/>
    </row>
    <row r="144" spans="1:20" ht="141.75">
      <c r="A144" s="63"/>
      <c r="B144" s="84" t="s">
        <v>254</v>
      </c>
      <c r="C144" s="71" t="s">
        <v>255</v>
      </c>
      <c r="D144" s="46" t="s">
        <v>21</v>
      </c>
      <c r="E144" s="46" t="s">
        <v>4</v>
      </c>
      <c r="F144" s="97" t="s">
        <v>15</v>
      </c>
      <c r="G144" s="111">
        <v>213.6</v>
      </c>
      <c r="R144"/>
      <c r="S144"/>
      <c r="T144"/>
    </row>
    <row r="145" spans="1:20" ht="110.25">
      <c r="A145" s="63"/>
      <c r="B145" s="84" t="s">
        <v>31</v>
      </c>
      <c r="C145" s="71" t="s">
        <v>25</v>
      </c>
      <c r="D145" s="46" t="s">
        <v>22</v>
      </c>
      <c r="E145" s="46" t="s">
        <v>7</v>
      </c>
      <c r="F145" s="97" t="s">
        <v>3</v>
      </c>
      <c r="G145" s="111">
        <v>1407.7</v>
      </c>
      <c r="R145"/>
      <c r="S145"/>
      <c r="T145"/>
    </row>
    <row r="146" spans="1:20" ht="63">
      <c r="A146" s="63"/>
      <c r="B146" s="84" t="s">
        <v>32</v>
      </c>
      <c r="C146" s="71" t="s">
        <v>25</v>
      </c>
      <c r="D146" s="46" t="s">
        <v>21</v>
      </c>
      <c r="E146" s="46" t="s">
        <v>7</v>
      </c>
      <c r="F146" s="97" t="s">
        <v>3</v>
      </c>
      <c r="G146" s="111">
        <v>30</v>
      </c>
      <c r="R146"/>
      <c r="S146"/>
      <c r="T146"/>
    </row>
    <row r="147" spans="1:20" ht="110.25">
      <c r="A147" s="63"/>
      <c r="B147" s="84" t="s">
        <v>31</v>
      </c>
      <c r="C147" s="71" t="s">
        <v>25</v>
      </c>
      <c r="D147" s="46" t="s">
        <v>22</v>
      </c>
      <c r="E147" s="46" t="s">
        <v>5</v>
      </c>
      <c r="F147" s="97" t="s">
        <v>12</v>
      </c>
      <c r="G147" s="111">
        <v>1115.6</v>
      </c>
      <c r="R147"/>
      <c r="S147"/>
      <c r="T147"/>
    </row>
    <row r="148" spans="1:20" ht="63">
      <c r="A148" s="63"/>
      <c r="B148" s="84" t="s">
        <v>32</v>
      </c>
      <c r="C148" s="71" t="s">
        <v>25</v>
      </c>
      <c r="D148" s="46" t="s">
        <v>21</v>
      </c>
      <c r="E148" s="46" t="s">
        <v>5</v>
      </c>
      <c r="F148" s="97" t="s">
        <v>12</v>
      </c>
      <c r="G148" s="111">
        <v>18</v>
      </c>
      <c r="R148"/>
      <c r="S148"/>
      <c r="T148"/>
    </row>
    <row r="149" spans="1:20" ht="63">
      <c r="A149" s="63"/>
      <c r="B149" s="84" t="s">
        <v>38</v>
      </c>
      <c r="C149" s="71" t="s">
        <v>37</v>
      </c>
      <c r="D149" s="46" t="s">
        <v>16</v>
      </c>
      <c r="E149" s="46" t="s">
        <v>5</v>
      </c>
      <c r="F149" s="97" t="s">
        <v>10</v>
      </c>
      <c r="G149" s="111">
        <v>3200</v>
      </c>
      <c r="R149"/>
      <c r="S149"/>
      <c r="T149"/>
    </row>
    <row r="150" spans="1:20" ht="110.25">
      <c r="A150" s="63"/>
      <c r="B150" s="84" t="s">
        <v>256</v>
      </c>
      <c r="C150" s="71" t="s">
        <v>151</v>
      </c>
      <c r="D150" s="46" t="s">
        <v>21</v>
      </c>
      <c r="E150" s="46" t="s">
        <v>5</v>
      </c>
      <c r="F150" s="97" t="s">
        <v>150</v>
      </c>
      <c r="G150" s="111">
        <v>20</v>
      </c>
      <c r="R150"/>
      <c r="S150"/>
      <c r="T150"/>
    </row>
    <row r="151" spans="1:20" ht="47.25">
      <c r="A151" s="63"/>
      <c r="B151" s="84" t="s">
        <v>257</v>
      </c>
      <c r="C151" s="71" t="s">
        <v>41</v>
      </c>
      <c r="D151" s="46" t="s">
        <v>21</v>
      </c>
      <c r="E151" s="46" t="s">
        <v>12</v>
      </c>
      <c r="F151" s="97" t="s">
        <v>4</v>
      </c>
      <c r="G151" s="111">
        <v>16</v>
      </c>
      <c r="R151"/>
      <c r="S151"/>
      <c r="T151"/>
    </row>
    <row r="152" spans="1:20" ht="31.5">
      <c r="A152" s="63"/>
      <c r="B152" s="84" t="s">
        <v>39</v>
      </c>
      <c r="C152" s="71" t="s">
        <v>41</v>
      </c>
      <c r="D152" s="46" t="s">
        <v>16</v>
      </c>
      <c r="E152" s="46" t="s">
        <v>12</v>
      </c>
      <c r="F152" s="97" t="s">
        <v>4</v>
      </c>
      <c r="G152" s="111">
        <v>128</v>
      </c>
      <c r="R152"/>
      <c r="S152"/>
      <c r="T152"/>
    </row>
    <row r="153" spans="1:20" ht="45">
      <c r="A153" s="63"/>
      <c r="B153" s="87" t="s">
        <v>258</v>
      </c>
      <c r="C153" s="71" t="s">
        <v>42</v>
      </c>
      <c r="D153" s="46" t="s">
        <v>21</v>
      </c>
      <c r="E153" s="46" t="s">
        <v>12</v>
      </c>
      <c r="F153" s="97" t="s">
        <v>8</v>
      </c>
      <c r="G153" s="111">
        <v>68.8</v>
      </c>
      <c r="R153"/>
      <c r="S153"/>
      <c r="T153"/>
    </row>
    <row r="154" spans="1:20" ht="31.5">
      <c r="A154" s="63"/>
      <c r="B154" s="84" t="s">
        <v>40</v>
      </c>
      <c r="C154" s="71" t="s">
        <v>42</v>
      </c>
      <c r="D154" s="46" t="s">
        <v>16</v>
      </c>
      <c r="E154" s="46" t="s">
        <v>12</v>
      </c>
      <c r="F154" s="97" t="s">
        <v>8</v>
      </c>
      <c r="G154" s="111">
        <v>17.2</v>
      </c>
      <c r="R154"/>
      <c r="S154"/>
      <c r="T154"/>
    </row>
    <row r="155" spans="1:20" ht="110.25">
      <c r="A155" s="63"/>
      <c r="B155" s="84" t="s">
        <v>31</v>
      </c>
      <c r="C155" s="71" t="s">
        <v>109</v>
      </c>
      <c r="D155" s="46" t="s">
        <v>22</v>
      </c>
      <c r="E155" s="46" t="s">
        <v>4</v>
      </c>
      <c r="F155" s="97" t="s">
        <v>7</v>
      </c>
      <c r="G155" s="111">
        <v>627</v>
      </c>
      <c r="R155"/>
      <c r="S155"/>
      <c r="T155"/>
    </row>
    <row r="156" spans="1:20" ht="110.25">
      <c r="A156" s="63"/>
      <c r="B156" s="84" t="s">
        <v>31</v>
      </c>
      <c r="C156" s="71" t="s">
        <v>108</v>
      </c>
      <c r="D156" s="46" t="s">
        <v>22</v>
      </c>
      <c r="E156" s="46" t="s">
        <v>4</v>
      </c>
      <c r="F156" s="97" t="s">
        <v>7</v>
      </c>
      <c r="G156" s="111">
        <v>556.7</v>
      </c>
      <c r="R156"/>
      <c r="S156"/>
      <c r="T156"/>
    </row>
    <row r="157" spans="1:20" ht="110.25">
      <c r="A157" s="63"/>
      <c r="B157" s="84" t="s">
        <v>31</v>
      </c>
      <c r="C157" s="71" t="s">
        <v>110</v>
      </c>
      <c r="D157" s="46" t="s">
        <v>22</v>
      </c>
      <c r="E157" s="46" t="s">
        <v>4</v>
      </c>
      <c r="F157" s="97" t="s">
        <v>7</v>
      </c>
      <c r="G157" s="111">
        <v>428.1</v>
      </c>
      <c r="R157"/>
      <c r="S157"/>
      <c r="T157"/>
    </row>
    <row r="158" spans="1:20" ht="63">
      <c r="A158" s="63"/>
      <c r="B158" s="84" t="s">
        <v>165</v>
      </c>
      <c r="C158" s="71" t="s">
        <v>110</v>
      </c>
      <c r="D158" s="46" t="s">
        <v>21</v>
      </c>
      <c r="E158" s="46" t="s">
        <v>4</v>
      </c>
      <c r="F158" s="97" t="s">
        <v>7</v>
      </c>
      <c r="G158" s="111">
        <v>383.1</v>
      </c>
      <c r="R158"/>
      <c r="S158"/>
      <c r="T158"/>
    </row>
    <row r="159" spans="1:20" ht="47.25">
      <c r="A159" s="63"/>
      <c r="B159" s="82" t="s">
        <v>137</v>
      </c>
      <c r="C159" s="71" t="s">
        <v>110</v>
      </c>
      <c r="D159" s="46" t="s">
        <v>16</v>
      </c>
      <c r="E159" s="46" t="s">
        <v>4</v>
      </c>
      <c r="F159" s="97" t="s">
        <v>7</v>
      </c>
      <c r="G159" s="111">
        <v>1.4</v>
      </c>
      <c r="R159"/>
      <c r="S159"/>
      <c r="T159"/>
    </row>
    <row r="160" spans="1:20" ht="110.25">
      <c r="A160" s="63"/>
      <c r="B160" s="84" t="s">
        <v>31</v>
      </c>
      <c r="C160" s="71" t="s">
        <v>111</v>
      </c>
      <c r="D160" s="46" t="s">
        <v>22</v>
      </c>
      <c r="E160" s="46" t="s">
        <v>4</v>
      </c>
      <c r="F160" s="97" t="s">
        <v>9</v>
      </c>
      <c r="G160" s="111">
        <v>492.2</v>
      </c>
      <c r="R160"/>
      <c r="S160"/>
      <c r="T160"/>
    </row>
    <row r="161" spans="1:20" ht="110.25">
      <c r="A161" s="63"/>
      <c r="B161" s="84" t="s">
        <v>31</v>
      </c>
      <c r="C161" s="71" t="s">
        <v>112</v>
      </c>
      <c r="D161" s="46" t="s">
        <v>22</v>
      </c>
      <c r="E161" s="46" t="s">
        <v>4</v>
      </c>
      <c r="F161" s="97" t="s">
        <v>9</v>
      </c>
      <c r="G161" s="111">
        <v>653.1</v>
      </c>
      <c r="R161"/>
      <c r="S161"/>
      <c r="T161"/>
    </row>
    <row r="162" spans="1:20" ht="63">
      <c r="A162" s="63"/>
      <c r="B162" s="84" t="s">
        <v>32</v>
      </c>
      <c r="C162" s="71" t="s">
        <v>112</v>
      </c>
      <c r="D162" s="46" t="s">
        <v>21</v>
      </c>
      <c r="E162" s="46" t="s">
        <v>4</v>
      </c>
      <c r="F162" s="97" t="s">
        <v>9</v>
      </c>
      <c r="G162" s="111">
        <v>134.6</v>
      </c>
      <c r="R162"/>
      <c r="S162"/>
      <c r="T162"/>
    </row>
    <row r="163" spans="1:20" ht="47.25">
      <c r="A163" s="63"/>
      <c r="B163" s="82" t="s">
        <v>137</v>
      </c>
      <c r="C163" s="71" t="s">
        <v>113</v>
      </c>
      <c r="D163" s="46" t="s">
        <v>16</v>
      </c>
      <c r="E163" s="46" t="s">
        <v>4</v>
      </c>
      <c r="F163" s="97" t="s">
        <v>9</v>
      </c>
      <c r="G163" s="111">
        <v>0.7</v>
      </c>
      <c r="R163"/>
      <c r="S163"/>
      <c r="T163"/>
    </row>
    <row r="164" spans="1:20" ht="48" customHeight="1" thickBot="1">
      <c r="A164" s="65"/>
      <c r="B164" s="90" t="s">
        <v>138</v>
      </c>
      <c r="C164" s="77" t="s">
        <v>114</v>
      </c>
      <c r="D164" s="59" t="s">
        <v>23</v>
      </c>
      <c r="E164" s="59" t="s">
        <v>6</v>
      </c>
      <c r="F164" s="105" t="s">
        <v>4</v>
      </c>
      <c r="G164" s="113">
        <v>2096.4</v>
      </c>
      <c r="R164"/>
      <c r="S164"/>
      <c r="T164"/>
    </row>
    <row r="165" spans="18:20" ht="15.75">
      <c r="R165"/>
      <c r="S165"/>
      <c r="T165"/>
    </row>
    <row r="166" spans="18:20" ht="15.75">
      <c r="R166"/>
      <c r="S166"/>
      <c r="T166"/>
    </row>
    <row r="167" spans="18:20" ht="15.75">
      <c r="R167"/>
      <c r="S167"/>
      <c r="T167"/>
    </row>
    <row r="168" spans="18:20" ht="15.75">
      <c r="R168"/>
      <c r="S168"/>
      <c r="T168"/>
    </row>
  </sheetData>
  <sheetProtection/>
  <mergeCells count="9">
    <mergeCell ref="B9:G9"/>
    <mergeCell ref="K10:M10"/>
    <mergeCell ref="R63:R65"/>
    <mergeCell ref="C1:I1"/>
    <mergeCell ref="C2:I2"/>
    <mergeCell ref="C3:I3"/>
    <mergeCell ref="B6:G6"/>
    <mergeCell ref="B7:G7"/>
    <mergeCell ref="B8:G8"/>
  </mergeCells>
  <printOptions/>
  <pageMargins left="0.7874015748031497" right="0.1968503937007874" top="0.3937007874015748" bottom="0.1968503937007874" header="0" footer="0"/>
  <pageSetup fitToHeight="29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2017-01-04T16:01:32Z</cp:lastPrinted>
  <dcterms:created xsi:type="dcterms:W3CDTF">2006-01-02T09:39:36Z</dcterms:created>
  <dcterms:modified xsi:type="dcterms:W3CDTF">2017-01-09T12:46:59Z</dcterms:modified>
  <cp:category/>
  <cp:version/>
  <cp:contentType/>
  <cp:contentStatus/>
</cp:coreProperties>
</file>