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6485" windowHeight="8070" activeTab="0"/>
  </bookViews>
  <sheets>
    <sheet name="в бюджет " sheetId="1" r:id="rId1"/>
  </sheets>
  <definedNames>
    <definedName name="_xlnm._FilterDatabase" localSheetId="0" hidden="1">'в бюджет '!$B$8:$H$291</definedName>
    <definedName name="_xlnm.Print_Area" localSheetId="0">'в бюджет '!$A$1:$H$291</definedName>
  </definedNames>
  <calcPr fullCalcOnLoad="1"/>
</workbook>
</file>

<file path=xl/sharedStrings.xml><?xml version="1.0" encoding="utf-8"?>
<sst xmlns="http://schemas.openxmlformats.org/spreadsheetml/2006/main" count="1447" uniqueCount="362">
  <si>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</si>
  <si>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</si>
  <si>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</si>
  <si>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</si>
  <si>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ЗДРАВООХРАНЕНИЕ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</si>
  <si>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</si>
  <si>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</si>
  <si>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</si>
  <si>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</si>
  <si>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</si>
  <si>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</si>
  <si>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</si>
  <si>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</si>
  <si>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</si>
  <si>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</si>
  <si>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</si>
  <si>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</si>
  <si>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</si>
  <si>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ВСЕГО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</si>
  <si>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</si>
  <si>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</si>
  <si>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</si>
  <si>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</si>
  <si>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</si>
  <si>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</si>
  <si>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</si>
  <si>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</si>
  <si>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</si>
  <si>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</si>
  <si>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</si>
  <si>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</si>
  <si>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</si>
  <si>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</si>
  <si>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</si>
  <si>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</si>
  <si>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</si>
  <si>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</si>
  <si>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</si>
  <si>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Ведомственная структура  расходов бюджета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</si>
  <si>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</si>
  <si>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</si>
  <si>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</si>
  <si>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</si>
  <si>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</si>
  <si>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</si>
  <si>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</si>
  <si>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</si>
  <si>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</si>
  <si>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</si>
  <si>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</si>
  <si>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</si>
  <si>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</si>
  <si>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</si>
  <si>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</si>
  <si>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</si>
  <si>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</si>
  <si>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</si>
  <si>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>Валя-11263,2</t>
  </si>
  <si>
    <t>Ира- 11577,4</t>
  </si>
  <si>
    <t>тыс. рублей</t>
  </si>
  <si>
    <t>Всего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</si>
  <si>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</si>
  <si>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</si>
  <si>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</si>
  <si>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</si>
  <si>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</si>
  <si>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</si>
  <si>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</si>
  <si>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</si>
  <si>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</si>
  <si>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</si>
  <si>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</si>
  <si>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Приложение 6</t>
  </si>
  <si>
    <t>Коммунальное  хозяйство</t>
  </si>
  <si>
    <t>Жилищное хозяйство</t>
  </si>
  <si>
    <t>ЖИЛИЩНО-КОММУНАЛЬНОЕ ХОЗЯЙСТВО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</si>
  <si>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</si>
  <si>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 xml:space="preserve">72 1 00 10190 </t>
  </si>
  <si>
    <t xml:space="preserve">72 2 00 10190 </t>
  </si>
  <si>
    <t>Урупского муниципального района на 2016 год</t>
  </si>
  <si>
    <t>77 7 00 20590</t>
  </si>
  <si>
    <t xml:space="preserve">Субсидии на иные цели муниципальным бюджетным учреждениям, обеспечивающим предоставление услуг в сфере здравоохранения (Предоставление субсидий бюджетным, автономным учреждениям и иным некоммерческим организациям). 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</si>
  <si>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Карачаево-Черкесской Республики по организации оказания отдельных видов специализированной медицинской помощи" (Предоставление субсидий бюджетным, автономным учреждениям и иным некоммерческим организациям)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</si>
  <si>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  (Предоставление субсидий бюджетным, автономным учреждениям и иным некоммерческим организациям)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</si>
  <si>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</si>
  <si>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</si>
  <si>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</si>
  <si>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</si>
  <si>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</si>
  <si>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</si>
  <si>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</si>
  <si>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</si>
  <si>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</si>
  <si>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</si>
  <si>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</si>
  <si>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</si>
  <si>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</si>
  <si>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</si>
  <si>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</si>
  <si>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</si>
  <si>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</si>
  <si>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</si>
  <si>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</si>
  <si>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</si>
  <si>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</si>
  <si>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06 1</t>
  </si>
  <si>
    <t>Подпрограмма "Строительство подводящего газопровода к дому культуры станицы Преградной с установкой шкафных регуляторных пунктов и котельного оборудования"</t>
  </si>
  <si>
    <t>06 1 01 20660</t>
  </si>
  <si>
    <t>08 0 01 20680</t>
  </si>
  <si>
    <t xml:space="preserve">Основное мероприятие "Проведение работ по профилактике распространения наркомании и связанных с ней правонарушений"(Закупка товаров, работ и услуг для обеспечения государственных (муниципальных) нужд) </t>
  </si>
  <si>
    <t>09 0 01 20690</t>
  </si>
  <si>
    <t>Муниципальная программа "Профилактика терроризма и экстремизма в Урупском муниципальном районе на 2016-2018 годы"</t>
  </si>
  <si>
    <t>10 0 01 20700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</si>
  <si>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</si>
  <si>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</si>
  <si>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99 9 00 80030</t>
  </si>
  <si>
    <t>Мероприятия в области жилищного хозяйства (Иные бюджетные ассигнования)</t>
  </si>
  <si>
    <t>Мероприятия в области коммунального хозяйства(Иные бюджетные ассигнования)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</si>
  <si>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</si>
  <si>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05 1  03 20650</t>
  </si>
  <si>
    <t>05 1</t>
  </si>
  <si>
    <t>05 1 03</t>
  </si>
  <si>
    <t>Подпрограмма "Совершенствование оказания специализированной медицинской помощи"</t>
  </si>
  <si>
    <t>05 2</t>
  </si>
  <si>
    <t>Основное мероприятие "Совершенствование системы выявления ранних форм туберкулеза и оказание медицинской помощи больным с социально-значимыми заболеваниями"</t>
  </si>
  <si>
    <t>05 2 01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</si>
  <si>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населения"(Предоставление субсидий бюджетным, автономным учреждениям и иным некоммерческим организациям)</t>
  </si>
  <si>
    <t xml:space="preserve">05 2 01 42100 </t>
  </si>
  <si>
    <t>Подпрограмма "Оказание паллиативной помощи"</t>
  </si>
  <si>
    <t>05 4</t>
  </si>
  <si>
    <t>Основное мероприятие "Оказание медицинской помощи в отделении сестринского ухода"</t>
  </si>
  <si>
    <t>05 4 02</t>
  </si>
  <si>
    <t>Защита населения и территории от чрезвычайных ситуаций природного и техногенного характера, гражданская оборона</t>
  </si>
  <si>
    <t>99 9 00 80100</t>
  </si>
  <si>
    <t>99 9 00 80090</t>
  </si>
  <si>
    <t>Муниципальная целевая программа "Образование" на 2015-2020 годы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</si>
  <si>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</si>
  <si>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</si>
  <si>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Основное мероприятие  "Создание системы выявления, развитие и поддержки талантливых детей в различных областях деятельности "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</si>
  <si>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</si>
  <si>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</si>
  <si>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03 5  02 21140</t>
  </si>
  <si>
    <t>03 5 02  20530</t>
  </si>
  <si>
    <t>03 5 02 20530</t>
  </si>
  <si>
    <t>03 5  02 20540</t>
  </si>
  <si>
    <t>03 5 02 20540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</si>
  <si>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</si>
  <si>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 xml:space="preserve">Муниципальная целевая программа  "Развитие культуры Урупского муниципального района на 2015-2017 года" </t>
  </si>
  <si>
    <t xml:space="preserve">04 4 </t>
  </si>
  <si>
    <t xml:space="preserve">Подпрограмма  "Развитие досуговой деятельности, народного творчества" </t>
  </si>
  <si>
    <t>04 2</t>
  </si>
  <si>
    <t xml:space="preserve">Основное мероприятие  "Мероприятия в сфере культуры, укрепление материально-технической базы учреждений культуры" 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</si>
  <si>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</si>
  <si>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</si>
  <si>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</si>
  <si>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</si>
  <si>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 xml:space="preserve">Подпрограмма  "Развитие библиотечного дела" </t>
  </si>
  <si>
    <t>04 1</t>
  </si>
  <si>
    <t>04 1 01</t>
  </si>
  <si>
    <t>04 1 01 20610</t>
  </si>
  <si>
    <t>11 0 01</t>
  </si>
  <si>
    <t>11 0 01 20710</t>
  </si>
  <si>
    <t>11 0 01  84000</t>
  </si>
  <si>
    <t>Муниципальная целевая программы "Развитие физической культуры и спорта в  Урупском муниципальном районе  на 2012-2016 годы"</t>
  </si>
  <si>
    <t>07 0 01</t>
  </si>
  <si>
    <t>07 0  01 20670</t>
  </si>
  <si>
    <t>Подпрограмма "Развитие дошкольного образования в Урупском муниципальном районе"</t>
  </si>
  <si>
    <t>03 1</t>
  </si>
  <si>
    <t>03 1 03</t>
  </si>
  <si>
    <t>Основное мероприятие "Повышение качества дошкольного образования"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</si>
  <si>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</si>
  <si>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03 1  03 20470</t>
  </si>
  <si>
    <t>03 1 03  22110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</si>
  <si>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</si>
  <si>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03 1  03 21140</t>
  </si>
  <si>
    <t>03 1  03 20480</t>
  </si>
  <si>
    <t>Подпрограмма "Развитие системы общего образования в Урупском муниципальном районе"</t>
  </si>
  <si>
    <t>03 3</t>
  </si>
  <si>
    <r>
      <t xml:space="preserve"> Расходы на обеспечение деятельности (оказание услуг) муниципальных общеобразовательных учреждений  (Иные бюджетные ассигнования) </t>
    </r>
  </si>
  <si>
    <t>03 3  01 20500</t>
  </si>
  <si>
    <t>03 3 01 20500</t>
  </si>
  <si>
    <t>03 3 01 22010</t>
  </si>
  <si>
    <t>03 3 01 21140</t>
  </si>
  <si>
    <t xml:space="preserve"> Расходы на обеспечение деятельности (оказание услуг) муниципальных  учреждений культуры(Закупка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</si>
  <si>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</si>
  <si>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</si>
  <si>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</si>
  <si>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</si>
  <si>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</si>
  <si>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</si>
  <si>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</si>
  <si>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</si>
  <si>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</si>
  <si>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</si>
  <si>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03 3  01 20730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</si>
  <si>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</si>
  <si>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</si>
  <si>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</si>
  <si>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В 05 10130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</si>
  <si>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</si>
  <si>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</si>
  <si>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централизованной бухгалтерии управления образования (Иные бюджетные ассигнования)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</si>
  <si>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</si>
  <si>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</si>
  <si>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</si>
  <si>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 xml:space="preserve">Основное мероприятие "Предупреждение безнадзорности, профилактика правонарушений несовершеннолетних" (Закупка товаров, работ и услуг для обеспечения государственных (муниципальных) нужд) 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</si>
  <si>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</si>
  <si>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</si>
  <si>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</si>
  <si>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</si>
  <si>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</si>
  <si>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Основное мероприятие "Развитие системы обеспечения качества общеобразовательных услуг"</t>
  </si>
  <si>
    <t>03 3 01 20100</t>
  </si>
  <si>
    <t>03 3 01 20130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</si>
  <si>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</si>
  <si>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Основное мероприятие "Мероприятия по установке шкафных регуляторных пунктов и котельного оборудования здания дома культуры"</t>
  </si>
  <si>
    <t xml:space="preserve">08 0 01 </t>
  </si>
  <si>
    <t xml:space="preserve">06 1 01 </t>
  </si>
  <si>
    <t xml:space="preserve">09 0 01 </t>
  </si>
  <si>
    <t xml:space="preserve">10 0 01 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</si>
  <si>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</si>
  <si>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</si>
  <si>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</si>
  <si>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</si>
  <si>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</si>
  <si>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</si>
  <si>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</si>
  <si>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</si>
  <si>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</si>
  <si>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</si>
  <si>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</si>
  <si>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</si>
  <si>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</si>
  <si>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71 3 000 10190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</si>
  <si>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</si>
  <si>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</si>
  <si>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</si>
  <si>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</si>
  <si>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</si>
  <si>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</si>
  <si>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</si>
  <si>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</si>
  <si>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</si>
  <si>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>99 9 00 20060</t>
  </si>
  <si>
    <t>Муниципальная программа "Социальная поддержка населения Урупского муниципального района" на 2015-2017г.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</si>
  <si>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</si>
  <si>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</si>
  <si>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</si>
  <si>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</si>
  <si>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01 1  01 43000</t>
  </si>
  <si>
    <t>Предоставление субсидий на оплату жилого помещения и коммунальных услуг(Социальное обеспечение и иные выплаты населению)</t>
  </si>
  <si>
    <t>01 1 01 74800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</si>
  <si>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</si>
  <si>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01 1 01 75100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</si>
  <si>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</si>
  <si>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01 1 01 75200</t>
  </si>
  <si>
    <t>01 1 01 75300</t>
  </si>
  <si>
    <t>01 1 01 75500</t>
  </si>
  <si>
    <t>01 1  01 53800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</si>
  <si>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</si>
  <si>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01 1 01 40840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</si>
  <si>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</si>
  <si>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(Социальное обеспечение и иные выплаты населению)</t>
  </si>
  <si>
    <t>01 1 01 41000</t>
  </si>
  <si>
    <t>01 2</t>
  </si>
  <si>
    <t xml:space="preserve">01 2 02 </t>
  </si>
  <si>
    <t xml:space="preserve">Муниципальная программа  "Управление муниципальными финансами в Урупском муниципальном районе на 2015-2017 годы" 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</si>
  <si>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</si>
  <si>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</si>
  <si>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</si>
  <si>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</si>
  <si>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</si>
  <si>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Обеспечение эффективного управления кадровыми ресурсами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</si>
  <si>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</si>
  <si>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</si>
  <si>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</si>
  <si>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</si>
  <si>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</si>
  <si>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Проведение  мероприятий в рамках Программы за счет средств местного бюджета (Социальное обеспечение и иные выплаты населению)</t>
  </si>
  <si>
    <t>Проведение мероприятий в рамках Программы за счет средств республиканского бюджета Карачаево-Черкесской Республики (Социальное обеспечение и иные выплаты населению)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</si>
  <si>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</si>
  <si>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02 5 01 20460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</si>
  <si>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</si>
  <si>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</si>
  <si>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05 4 02 42200</t>
  </si>
  <si>
    <t>Дополнительное пенсионное обеспечение муниципальных служащих (Социальное обеспечение и иные выплаты населению)</t>
  </si>
  <si>
    <t>03 3 01 46000</t>
  </si>
  <si>
    <t>03 3 01 20510</t>
  </si>
  <si>
    <t>Реализация Закона Карачаево-Черкесской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</si>
  <si>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</si>
  <si>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"Проведение мониторинга противодействия проявлениям терроризма и экстремизма"(Закупка товаров, работ и услуг для обеспечения государственных (муниципальных) нужд)</t>
  </si>
  <si>
    <t>Основное мероприятие "Мероприятия в сфере культуры, в том числе комплектование книжных фондов библиотек"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</si>
  <si>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</si>
  <si>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</si>
  <si>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sz val="11"/>
        <color indexed="10"/>
        <rFont val="Times New Roman"/>
        <family val="1"/>
      </rPr>
      <t xml:space="preserve"> </t>
    </r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</si>
  <si>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</si>
  <si>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</si>
  <si>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Подпрограмма "Финансовое обеспечение условий реализации муниципальной программы "Образование" на 2015-2020 годы "</t>
  </si>
  <si>
    <t>03 3 01</t>
  </si>
  <si>
    <t>01 2 02 10190</t>
  </si>
  <si>
    <t>Основное мероприятие "Государственная поддержка решения жилищной проблемы молодых семей"</t>
  </si>
  <si>
    <t>Основное мероприятияе "Организация и проведение физкультурных и спортивно-массовых мероприятий"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</si>
  <si>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</si>
  <si>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 xml:space="preserve"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</si>
  <si>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Проведение мероприятий по Всероссийской сельскохозяйственной переписи в 2016 году (Закупка товаров, работ и услуг для  обеспечения государственных (муниципальных) нужд)</t>
  </si>
  <si>
    <t>Основное мероприятие "Обеспечение качества образовательных услуг"</t>
  </si>
  <si>
    <t>99 8 00 10110</t>
  </si>
  <si>
    <t>99 8 00 10120</t>
  </si>
  <si>
    <t>99 8 00 10140</t>
  </si>
  <si>
    <t>Основное мероприятие "Развитие первичной медико-санитарной помощи. Совершенствование системы раннего выявления заболеваний, факторов риска их развития, включая проведение профилактических осмотров, диспантеризации населения, в том числе у детей"</t>
  </si>
  <si>
    <t>99 8 00</t>
  </si>
  <si>
    <t xml:space="preserve">99 8 </t>
  </si>
  <si>
    <t>Финансовое обеспечение целевых расходов муниципального образования</t>
  </si>
  <si>
    <t>Иные непрограммные мероприятия целевых расходов</t>
  </si>
  <si>
    <t>99 8 00 53910</t>
  </si>
  <si>
    <t>12</t>
  </si>
  <si>
    <t>Другие вопросы в области национальной экономики</t>
  </si>
  <si>
    <t>99 8 00 80330</t>
  </si>
  <si>
    <t>Основное мероприятие "Эффективное финансовое обеспечение программы"</t>
  </si>
  <si>
    <t>Предоставление мер социальной поддержки лицам, признанным пострадавшими от политических репрессий (Социальное обеспечение и иные выплаты населению)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</si>
  <si>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</si>
  <si>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01 1 01 52500</t>
  </si>
  <si>
    <t>Реализация Закона Карачаево-Черкесской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</si>
  <si>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 xml:space="preserve"> "Мероприятия в рамках муниципального дорожного фонда в целях финансового обеспечения дорожной деятельности в отношении автомобильных дорог общего пользования в границах муниципального района" (Закупка товаров, работ и услуг для обеспечения государственных (муниципальных) нужд)</t>
  </si>
  <si>
    <t>Реализация Закона Карачаево-Черкесской Республики "О наделении органов местного самоуправления муниципальных районов Карачаево-Черкесской Республики государственными полномочиями Карачаево-Черкесской Республики в сфере земельных отношений"  (Закупка товаров, работ и услуг для обеспечения государственных (муниципальных) нужд)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</si>
  <si>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лиц(Закупка товаров, работ и услуг для обеспечения государственных( муниципальных) нужд)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</si>
  <si>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</si>
  <si>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</si>
  <si>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Расходы на обеспечение деятельности (оказание услуг) муниципальных дошкольных образовательных учреждений  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</si>
  <si>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 муниципальных) нужд) </t>
    </r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</si>
  <si>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</si>
  <si>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</si>
  <si>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r>
  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</t>
    </r>
    <r>
      <rPr>
        <sz val="11"/>
        <color indexed="10"/>
        <rFont val="Times New Roman"/>
        <family val="1"/>
      </rPr>
      <t xml:space="preserve">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</si>
  <si>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государственных( муниципальных) нужд)</t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</si>
  <si>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</si>
  <si>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</si>
  <si>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</si>
  <si>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</si>
  <si>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</si>
  <si>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</si>
  <si>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Реализация Закона Карачаево-Черкесской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</si>
  <si>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Проведение общих мероприятий в рамках программы "Профилактика терроризма и экстремизма в Урупском муниципальном районе на 2016-2018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</si>
  <si>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на 2016-2020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</si>
  <si>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"Профилактика правонарушений в  Урупском муниципальном районе  на 2016-2020 годы" (Закупка товаров, работ и услуг для обеспечения государственных (муниципальных) нужд)</t>
  </si>
  <si>
    <t>05 1 03 42200</t>
  </si>
  <si>
    <t>Муниципальная целевая программа "Развитие здравоохранения Урупского муниципального района на 2015-2018 годы"</t>
  </si>
  <si>
    <t>Муниципальная программа "Газификация Урупского муниципального района на 2016-2019 годы"</t>
  </si>
  <si>
    <t>Муниципальная программа "Профилактика правонарушений в  Урупском муниципальном районе  на 2016-2020 годы"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</si>
  <si>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на 2016-2020 годы"</t>
  </si>
  <si>
    <t>Муниципальная программа "Обеспечение жильем молодых семей на 2016-2020 годы" Урупского муниципального района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</si>
  <si>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</si>
  <si>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</si>
  <si>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Подпрограмма "Обеспечение условий реализации районной муниципальной программы "Социальная поддержка населения Урупского муниципального района" на 2015-2017 г.</t>
  </si>
  <si>
    <t>от 25.12.2015 № 55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</si>
  <si>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</si>
  <si>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</si>
  <si>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</si>
  <si>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</si>
  <si>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</si>
  <si>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</si>
  <si>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к решению Совета Урупского муниципального района</t>
  </si>
  <si>
    <t>04 4  01 20640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</si>
</sst>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_р_._-;\-* #,##0.0_р_._-;_-* &quot;-&quot;??_р_._-;_-@_-"/>
  </numFmts>
  <fonts count="55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0" fontId="6" fillId="0" borderId="11" xfId="0" applyNumberFormat="1" applyFont="1" applyFill="1" applyBorder="1" applyAlignment="1">
      <alignment horizontal="center" vertical="center"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170" fontId="5" fillId="0" borderId="11" xfId="0" applyNumberFormat="1" applyFont="1" applyFill="1" applyBorder="1" applyAlignment="1">
      <alignment horizontal="center" vertical="center"/>
    </xf>
    <xf numFmtId="170" fontId="0" fillId="0" borderId="12" xfId="0" applyNumberFormat="1" applyBorder="1" applyAlignment="1">
      <alignment/>
    </xf>
    <xf numFmtId="0" fontId="0" fillId="0" borderId="0" xfId="0" applyFont="1" applyFill="1" applyAlignment="1">
      <alignment/>
    </xf>
    <xf numFmtId="170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170" fontId="6" fillId="0" borderId="13" xfId="0" applyNumberFormat="1" applyFont="1" applyFill="1" applyBorder="1" applyAlignment="1">
      <alignment horizontal="center" vertical="center"/>
    </xf>
    <xf numFmtId="170" fontId="6" fillId="0" borderId="14" xfId="0" applyNumberFormat="1" applyFont="1" applyFill="1" applyBorder="1" applyAlignment="1">
      <alignment horizontal="center" vertical="center"/>
    </xf>
    <xf numFmtId="170" fontId="5" fillId="0" borderId="14" xfId="0" applyNumberFormat="1" applyFont="1" applyFill="1" applyBorder="1" applyAlignment="1">
      <alignment horizontal="center" vertical="center"/>
    </xf>
    <xf numFmtId="170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0" fontId="0" fillId="0" borderId="0" xfId="0" applyNumberFormat="1" applyAlignment="1">
      <alignment/>
    </xf>
    <xf numFmtId="170" fontId="54" fillId="0" borderId="15" xfId="0" applyNumberFormat="1" applyFont="1" applyFill="1" applyBorder="1" applyAlignment="1">
      <alignment horizontal="center" vertical="center"/>
    </xf>
    <xf numFmtId="170" fontId="54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170" fontId="9" fillId="0" borderId="14" xfId="0" applyNumberFormat="1" applyFont="1" applyFill="1" applyBorder="1" applyAlignment="1">
      <alignment horizontal="center" vertical="center"/>
    </xf>
    <xf numFmtId="170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0" fontId="8" fillId="0" borderId="14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170" fontId="10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17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70" fontId="1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2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170" fontId="16" fillId="0" borderId="1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17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170" fontId="15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vertical="center" wrapText="1"/>
    </xf>
    <xf numFmtId="170" fontId="16" fillId="0" borderId="10" xfId="0" applyNumberFormat="1" applyFont="1" applyFill="1" applyBorder="1" applyAlignment="1">
      <alignment horizontal="right" vertical="center"/>
    </xf>
    <xf numFmtId="170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170" fontId="11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5" fillId="0" borderId="12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0"/>
  <sheetViews>
    <sheetView tabSelected="1" zoomScalePageLayoutView="0" workbookViewId="0" topLeftCell="A1">
      <selection activeCell="H215" sqref="H215:H283"/>
    </sheetView>
  </sheetViews>
  <sheetFormatPr defaultColWidth="9.00390625" defaultRowHeight="12.75"/>
  <cols>
    <col min="1" max="1" width="4.625" style="89" customWidth="1"/>
    <col min="2" max="2" width="65.125" style="14" customWidth="1"/>
    <col min="3" max="3" width="6.00390625" style="70" customWidth="1"/>
    <col min="4" max="5" width="5.125" style="70" customWidth="1"/>
    <col min="6" max="6" width="13.875" style="26" customWidth="1"/>
    <col min="7" max="7" width="6.25390625" style="70" customWidth="1"/>
    <col min="8" max="8" width="11.625" style="75" customWidth="1"/>
    <col min="9" max="9" width="0.12890625" style="0" hidden="1" customWidth="1"/>
    <col min="10" max="10" width="8.875" style="0" hidden="1" customWidth="1"/>
    <col min="11" max="11" width="12.625" style="0" hidden="1" customWidth="1"/>
    <col min="12" max="12" width="10.75390625" style="0" hidden="1" customWidth="1"/>
    <col min="13" max="13" width="0.12890625" style="0" hidden="1" customWidth="1"/>
    <col min="14" max="14" width="10.00390625" style="0" hidden="1" customWidth="1"/>
    <col min="15" max="15" width="10.375" style="0" hidden="1" customWidth="1"/>
    <col min="16" max="16" width="11.75390625" style="0" hidden="1" customWidth="1"/>
    <col min="17" max="17" width="9.625" style="0" hidden="1" customWidth="1"/>
    <col min="18" max="18" width="14.375" style="0" hidden="1" customWidth="1"/>
    <col min="19" max="19" width="9.125" style="21" customWidth="1"/>
  </cols>
  <sheetData>
    <row r="1" spans="1:18" ht="15">
      <c r="A1" s="69"/>
      <c r="B1" s="94" t="s">
        <v>72</v>
      </c>
      <c r="C1" s="94"/>
      <c r="D1" s="94"/>
      <c r="E1" s="94"/>
      <c r="F1" s="94"/>
      <c r="G1" s="94"/>
      <c r="H1" s="94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69"/>
      <c r="B2" s="94" t="s">
        <v>360</v>
      </c>
      <c r="C2" s="94"/>
      <c r="D2" s="94"/>
      <c r="E2" s="94"/>
      <c r="F2" s="94"/>
      <c r="G2" s="94"/>
      <c r="H2" s="94"/>
      <c r="I2" s="6" t="e">
        <f>#REF!-I3</f>
        <v>#REF!</v>
      </c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69"/>
      <c r="B3" s="94" t="s">
        <v>353</v>
      </c>
      <c r="C3" s="94"/>
      <c r="D3" s="94"/>
      <c r="E3" s="94"/>
      <c r="F3" s="94"/>
      <c r="G3" s="94"/>
      <c r="H3" s="94"/>
      <c r="I3" s="1">
        <v>406351.6</v>
      </c>
      <c r="J3" s="1"/>
      <c r="K3" s="1"/>
      <c r="L3" s="1"/>
      <c r="M3" s="1"/>
      <c r="N3" s="1"/>
      <c r="O3" s="1"/>
      <c r="P3" s="1"/>
      <c r="Q3" s="1"/>
      <c r="R3" s="6" t="e">
        <f>#REF!-R5</f>
        <v>#REF!</v>
      </c>
    </row>
    <row r="4" spans="1:18" ht="15">
      <c r="A4" s="69"/>
      <c r="B4" s="74"/>
      <c r="C4" s="69"/>
      <c r="D4" s="69"/>
      <c r="E4" s="69"/>
      <c r="F4" s="67"/>
      <c r="G4" s="69"/>
      <c r="H4" s="74"/>
      <c r="I4" s="1"/>
      <c r="J4" s="1"/>
      <c r="K4" s="1"/>
      <c r="L4" s="1"/>
      <c r="M4" s="1"/>
      <c r="N4" s="1"/>
      <c r="O4" s="1"/>
      <c r="P4" s="1"/>
      <c r="Q4" s="1"/>
      <c r="R4" s="6"/>
    </row>
    <row r="5" spans="1:18" ht="14.25">
      <c r="A5" s="91" t="s">
        <v>38</v>
      </c>
      <c r="B5" s="91"/>
      <c r="C5" s="91"/>
      <c r="D5" s="91"/>
      <c r="E5" s="91"/>
      <c r="F5" s="91"/>
      <c r="G5" s="91"/>
      <c r="H5" s="91"/>
      <c r="I5" s="1"/>
      <c r="J5" s="1"/>
      <c r="K5" s="1"/>
      <c r="L5" s="1"/>
      <c r="M5" s="1"/>
      <c r="N5" s="1"/>
      <c r="O5" s="1"/>
      <c r="P5" s="1"/>
      <c r="Q5" s="1"/>
      <c r="R5" s="6">
        <v>22840.6</v>
      </c>
    </row>
    <row r="6" spans="1:18" ht="14.25">
      <c r="A6" s="92" t="s">
        <v>79</v>
      </c>
      <c r="B6" s="92"/>
      <c r="C6" s="92"/>
      <c r="D6" s="92"/>
      <c r="E6" s="92"/>
      <c r="F6" s="92"/>
      <c r="G6" s="92"/>
      <c r="H6" s="92"/>
      <c r="I6" s="10" t="e">
        <f>#REF!-I7</f>
        <v>#REF!</v>
      </c>
      <c r="J6" s="2"/>
      <c r="K6" s="2"/>
      <c r="L6" s="2"/>
      <c r="M6" s="4" t="e">
        <f>#REF!+#REF!+#REF!-L7</f>
        <v>#REF!</v>
      </c>
      <c r="N6" s="2"/>
      <c r="O6" s="2">
        <v>91522.7</v>
      </c>
      <c r="P6" s="2"/>
      <c r="Q6" s="2"/>
      <c r="R6" s="4" t="s">
        <v>57</v>
      </c>
    </row>
    <row r="7" spans="1:18" ht="15">
      <c r="A7" s="88"/>
      <c r="B7" s="66"/>
      <c r="C7" s="69"/>
      <c r="D7" s="69"/>
      <c r="E7" s="69"/>
      <c r="F7" s="67"/>
      <c r="G7" s="69"/>
      <c r="H7" s="74" t="s">
        <v>59</v>
      </c>
      <c r="I7" s="5">
        <v>54160</v>
      </c>
      <c r="J7" s="5"/>
      <c r="K7" s="5"/>
      <c r="L7" s="93">
        <v>29660.9</v>
      </c>
      <c r="M7" s="93"/>
      <c r="N7" s="93"/>
      <c r="O7" s="5"/>
      <c r="P7" s="5"/>
      <c r="Q7" s="5"/>
      <c r="R7" s="7" t="s">
        <v>58</v>
      </c>
    </row>
    <row r="8" spans="1:18" ht="45">
      <c r="A8" s="88"/>
      <c r="B8" s="81" t="s">
        <v>61</v>
      </c>
      <c r="C8" s="81" t="s">
        <v>23</v>
      </c>
      <c r="D8" s="81" t="s">
        <v>19</v>
      </c>
      <c r="E8" s="81" t="s">
        <v>20</v>
      </c>
      <c r="F8" s="65" t="s">
        <v>21</v>
      </c>
      <c r="G8" s="81" t="s">
        <v>22</v>
      </c>
      <c r="H8" s="82" t="s">
        <v>60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>
      <c r="A9" s="88"/>
      <c r="B9" s="83" t="s">
        <v>18</v>
      </c>
      <c r="C9" s="44"/>
      <c r="D9" s="44"/>
      <c r="E9" s="44"/>
      <c r="F9" s="45"/>
      <c r="G9" s="46"/>
      <c r="H9" s="84">
        <f>H10+H101+H161+H217+H240+H271</f>
        <v>375655.60000000003</v>
      </c>
      <c r="I9" s="17" t="e">
        <f>I10+#REF!+I101+I161+I217+I240+I271+#REF!</f>
        <v>#REF!</v>
      </c>
      <c r="J9" s="3" t="e">
        <f>J10+#REF!+J101+J161+J217+J240+J271+#REF!</f>
        <v>#REF!</v>
      </c>
      <c r="K9" s="3" t="e">
        <f>K10+#REF!+K101+K161+K217+K240+K271+#REF!</f>
        <v>#REF!</v>
      </c>
      <c r="L9" s="3" t="e">
        <f>L10+#REF!+L101+L161+L217+L240+L271+#REF!</f>
        <v>#REF!</v>
      </c>
      <c r="M9" s="3" t="e">
        <f>M10+#REF!+M101+M161+M217+M240+M271+#REF!</f>
        <v>#REF!</v>
      </c>
      <c r="N9" s="3" t="e">
        <f>N10+#REF!+N101+N161+N217+N240+N271+#REF!</f>
        <v>#REF!</v>
      </c>
      <c r="O9" s="3" t="e">
        <f>O10+#REF!+O101+O161+O217+O240+O271+#REF!</f>
        <v>#REF!</v>
      </c>
      <c r="P9" s="3" t="e">
        <f>P10+#REF!+P101+P161+P217+P240+P271+#REF!</f>
        <v>#REF!</v>
      </c>
      <c r="Q9" s="3" t="e">
        <f>Q10+#REF!+Q101+Q161+Q217+Q240+Q271+#REF!</f>
        <v>#REF!</v>
      </c>
      <c r="R9" s="3" t="e">
        <f>R10+#REF!+R101+R161+R217+R240+R271+#REF!</f>
        <v>#REF!</v>
      </c>
    </row>
    <row r="10" spans="1:18" ht="29.25" customHeight="1">
      <c r="A10" s="88"/>
      <c r="B10" s="45" t="s">
        <v>48</v>
      </c>
      <c r="C10" s="51" t="s">
        <v>34</v>
      </c>
      <c r="D10" s="51"/>
      <c r="E10" s="51"/>
      <c r="F10" s="52"/>
      <c r="G10" s="51"/>
      <c r="H10" s="84">
        <f>H11+H55+H61+H79+H88</f>
        <v>39302.5</v>
      </c>
      <c r="I10" s="17" t="e">
        <f>I18+#REF!+#REF!+#REF!+I24+I88</f>
        <v>#REF!</v>
      </c>
      <c r="J10" s="3" t="e">
        <f>J18+#REF!+#REF!+#REF!+J24+J88</f>
        <v>#REF!</v>
      </c>
      <c r="K10" s="3" t="e">
        <f>K18+#REF!+#REF!+#REF!+K24+K88</f>
        <v>#REF!</v>
      </c>
      <c r="L10" s="3" t="e">
        <f>L18+#REF!+#REF!+#REF!+L24+L88</f>
        <v>#REF!</v>
      </c>
      <c r="M10" s="3" t="e">
        <f>M18+#REF!+#REF!+#REF!+M24+M88</f>
        <v>#REF!</v>
      </c>
      <c r="N10" s="3" t="e">
        <f>N18+#REF!+#REF!+#REF!+N24+N88</f>
        <v>#REF!</v>
      </c>
      <c r="O10" s="3" t="e">
        <f>O18+#REF!+#REF!+#REF!+O24+O88</f>
        <v>#REF!</v>
      </c>
      <c r="P10" s="3" t="e">
        <f>P18+#REF!+#REF!+#REF!+P24+P88</f>
        <v>#REF!</v>
      </c>
      <c r="Q10" s="3" t="e">
        <f>Q18+#REF!+#REF!+#REF!+Q24+Q88</f>
        <v>#REF!</v>
      </c>
      <c r="R10" s="3" t="e">
        <f>R18+#REF!+#REF!+#REF!+R24+R88</f>
        <v>#REF!</v>
      </c>
    </row>
    <row r="11" spans="1:18" ht="15">
      <c r="A11" s="88"/>
      <c r="B11" s="45" t="s">
        <v>67</v>
      </c>
      <c r="C11" s="51" t="s">
        <v>34</v>
      </c>
      <c r="D11" s="51" t="s">
        <v>25</v>
      </c>
      <c r="E11" s="51"/>
      <c r="F11" s="52"/>
      <c r="G11" s="51"/>
      <c r="H11" s="84">
        <f>H12+H21+H25</f>
        <v>19831.800000000003</v>
      </c>
      <c r="I11" s="17"/>
      <c r="J11" s="3"/>
      <c r="K11" s="3"/>
      <c r="L11" s="3"/>
      <c r="M11" s="3"/>
      <c r="N11" s="3"/>
      <c r="O11" s="3"/>
      <c r="P11" s="3"/>
      <c r="Q11" s="3"/>
      <c r="R11" s="3"/>
    </row>
    <row r="12" spans="1:19" s="30" customFormat="1" ht="55.5" customHeight="1">
      <c r="A12" s="47"/>
      <c r="B12" s="53" t="s">
        <v>40</v>
      </c>
      <c r="C12" s="39" t="s">
        <v>34</v>
      </c>
      <c r="D12" s="39" t="s">
        <v>25</v>
      </c>
      <c r="E12" s="39" t="s">
        <v>26</v>
      </c>
      <c r="F12" s="48"/>
      <c r="G12" s="39"/>
      <c r="H12" s="85">
        <f>H13+H16</f>
        <v>10567.6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5"/>
    </row>
    <row r="13" spans="1:18" ht="33" customHeight="1">
      <c r="A13" s="88"/>
      <c r="B13" s="65" t="s">
        <v>91</v>
      </c>
      <c r="C13" s="60" t="s">
        <v>34</v>
      </c>
      <c r="D13" s="60" t="s">
        <v>25</v>
      </c>
      <c r="E13" s="60" t="s">
        <v>26</v>
      </c>
      <c r="F13" s="61" t="s">
        <v>85</v>
      </c>
      <c r="G13" s="60"/>
      <c r="H13" s="80">
        <f>H14</f>
        <v>643.7</v>
      </c>
      <c r="I13" s="17"/>
      <c r="J13" s="3"/>
      <c r="K13" s="3"/>
      <c r="L13" s="3"/>
      <c r="M13" s="3"/>
      <c r="N13" s="3"/>
      <c r="O13" s="3"/>
      <c r="P13" s="3"/>
      <c r="Q13" s="3"/>
      <c r="R13" s="3"/>
    </row>
    <row r="14" spans="1:18" ht="18.75" customHeight="1">
      <c r="A14" s="88"/>
      <c r="B14" s="65" t="s">
        <v>84</v>
      </c>
      <c r="C14" s="60" t="s">
        <v>86</v>
      </c>
      <c r="D14" s="60" t="s">
        <v>25</v>
      </c>
      <c r="E14" s="60" t="s">
        <v>26</v>
      </c>
      <c r="F14" s="61" t="s">
        <v>87</v>
      </c>
      <c r="G14" s="60"/>
      <c r="H14" s="80">
        <f>H15</f>
        <v>643.7</v>
      </c>
      <c r="I14" s="17"/>
      <c r="J14" s="3"/>
      <c r="K14" s="3"/>
      <c r="L14" s="3"/>
      <c r="M14" s="3"/>
      <c r="N14" s="3"/>
      <c r="O14" s="3"/>
      <c r="P14" s="3"/>
      <c r="Q14" s="3"/>
      <c r="R14" s="3"/>
    </row>
    <row r="15" spans="1:18" ht="90.75" customHeight="1">
      <c r="A15" s="88"/>
      <c r="B15" s="65" t="s">
        <v>95</v>
      </c>
      <c r="C15" s="60" t="s">
        <v>34</v>
      </c>
      <c r="D15" s="60" t="s">
        <v>25</v>
      </c>
      <c r="E15" s="60" t="s">
        <v>26</v>
      </c>
      <c r="F15" s="61" t="s">
        <v>77</v>
      </c>
      <c r="G15" s="60" t="s">
        <v>63</v>
      </c>
      <c r="H15" s="80">
        <v>643.7</v>
      </c>
      <c r="I15" s="17"/>
      <c r="J15" s="3"/>
      <c r="K15" s="3"/>
      <c r="L15" s="3"/>
      <c r="M15" s="3"/>
      <c r="N15" s="3"/>
      <c r="O15" s="3"/>
      <c r="P15" s="3"/>
      <c r="Q15" s="3"/>
      <c r="R15" s="3"/>
    </row>
    <row r="16" spans="1:18" ht="27.75" customHeight="1">
      <c r="A16" s="88"/>
      <c r="B16" s="65" t="s">
        <v>92</v>
      </c>
      <c r="C16" s="60" t="s">
        <v>34</v>
      </c>
      <c r="D16" s="60" t="s">
        <v>25</v>
      </c>
      <c r="E16" s="60" t="s">
        <v>26</v>
      </c>
      <c r="F16" s="61" t="s">
        <v>88</v>
      </c>
      <c r="G16" s="60"/>
      <c r="H16" s="80">
        <f>H17</f>
        <v>9923.9</v>
      </c>
      <c r="I16" s="17"/>
      <c r="J16" s="3"/>
      <c r="K16" s="3"/>
      <c r="L16" s="3"/>
      <c r="M16" s="3"/>
      <c r="N16" s="3"/>
      <c r="O16" s="3"/>
      <c r="P16" s="3"/>
      <c r="Q16" s="3"/>
      <c r="R16" s="3"/>
    </row>
    <row r="17" spans="1:18" ht="17.25" customHeight="1">
      <c r="A17" s="88"/>
      <c r="B17" s="65" t="s">
        <v>84</v>
      </c>
      <c r="C17" s="60" t="s">
        <v>86</v>
      </c>
      <c r="D17" s="60" t="s">
        <v>25</v>
      </c>
      <c r="E17" s="60" t="s">
        <v>26</v>
      </c>
      <c r="F17" s="61" t="s">
        <v>89</v>
      </c>
      <c r="G17" s="60"/>
      <c r="H17" s="80">
        <f>H18+H19+H20</f>
        <v>9923.9</v>
      </c>
      <c r="I17" s="17"/>
      <c r="J17" s="3"/>
      <c r="K17" s="3"/>
      <c r="L17" s="3"/>
      <c r="M17" s="3"/>
      <c r="N17" s="3"/>
      <c r="O17" s="3"/>
      <c r="P17" s="3"/>
      <c r="Q17" s="3"/>
      <c r="R17" s="3"/>
    </row>
    <row r="18" spans="1:18" ht="93.75" customHeight="1">
      <c r="A18" s="88"/>
      <c r="B18" s="65" t="s">
        <v>99</v>
      </c>
      <c r="C18" s="60" t="s">
        <v>34</v>
      </c>
      <c r="D18" s="60" t="s">
        <v>25</v>
      </c>
      <c r="E18" s="60" t="s">
        <v>26</v>
      </c>
      <c r="F18" s="61" t="s">
        <v>78</v>
      </c>
      <c r="G18" s="60" t="s">
        <v>63</v>
      </c>
      <c r="H18" s="80">
        <v>4848.2</v>
      </c>
      <c r="I18" s="17" t="e">
        <f>I19+#REF!</f>
        <v>#REF!</v>
      </c>
      <c r="J18" s="3" t="e">
        <f>J19+#REF!</f>
        <v>#REF!</v>
      </c>
      <c r="K18" s="3" t="e">
        <f>K19+#REF!</f>
        <v>#REF!</v>
      </c>
      <c r="L18" s="3" t="e">
        <f>L19+#REF!</f>
        <v>#REF!</v>
      </c>
      <c r="M18" s="3" t="e">
        <f>M19+#REF!</f>
        <v>#REF!</v>
      </c>
      <c r="N18" s="3" t="e">
        <f>N19+#REF!</f>
        <v>#REF!</v>
      </c>
      <c r="O18" s="3" t="e">
        <f>O19+#REF!</f>
        <v>#REF!</v>
      </c>
      <c r="P18" s="3" t="e">
        <f>P19+#REF!</f>
        <v>#REF!</v>
      </c>
      <c r="Q18" s="3" t="e">
        <f>Q19+#REF!</f>
        <v>#REF!</v>
      </c>
      <c r="R18" s="3" t="e">
        <f>R19+#REF!</f>
        <v>#REF!</v>
      </c>
    </row>
    <row r="19" spans="1:18" ht="57.75" customHeight="1">
      <c r="A19" s="88"/>
      <c r="B19" s="65" t="s">
        <v>100</v>
      </c>
      <c r="C19" s="60" t="s">
        <v>34</v>
      </c>
      <c r="D19" s="60" t="s">
        <v>25</v>
      </c>
      <c r="E19" s="60" t="s">
        <v>26</v>
      </c>
      <c r="F19" s="61" t="s">
        <v>78</v>
      </c>
      <c r="G19" s="60" t="s">
        <v>62</v>
      </c>
      <c r="H19" s="80">
        <f>2839.9+1572.2+408.7</f>
        <v>4820.8</v>
      </c>
      <c r="I19" s="18" t="e">
        <f>#REF!+#REF!</f>
        <v>#REF!</v>
      </c>
      <c r="J19" s="9" t="e">
        <f>#REF!+#REF!</f>
        <v>#REF!</v>
      </c>
      <c r="K19" s="9" t="e">
        <f>#REF!+#REF!</f>
        <v>#REF!</v>
      </c>
      <c r="L19" s="9" t="e">
        <f>#REF!+#REF!</f>
        <v>#REF!</v>
      </c>
      <c r="M19" s="9" t="e">
        <f>#REF!+#REF!</f>
        <v>#REF!</v>
      </c>
      <c r="N19" s="9" t="e">
        <f>#REF!+#REF!</f>
        <v>#REF!</v>
      </c>
      <c r="O19" s="9" t="e">
        <f>#REF!+#REF!</f>
        <v>#REF!</v>
      </c>
      <c r="P19" s="9" t="e">
        <f>#REF!+#REF!</f>
        <v>#REF!</v>
      </c>
      <c r="Q19" s="9" t="e">
        <f>#REF!+#REF!</f>
        <v>#REF!</v>
      </c>
      <c r="R19" s="9" t="e">
        <f>#REF!+#REF!</f>
        <v>#REF!</v>
      </c>
    </row>
    <row r="20" spans="1:18" ht="45" customHeight="1">
      <c r="A20" s="88"/>
      <c r="B20" s="65" t="s">
        <v>282</v>
      </c>
      <c r="C20" s="60" t="s">
        <v>34</v>
      </c>
      <c r="D20" s="60" t="s">
        <v>25</v>
      </c>
      <c r="E20" s="60" t="s">
        <v>26</v>
      </c>
      <c r="F20" s="61" t="s">
        <v>78</v>
      </c>
      <c r="G20" s="60" t="s">
        <v>54</v>
      </c>
      <c r="H20" s="80">
        <v>254.9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9" s="30" customFormat="1" ht="14.25" customHeight="1">
      <c r="A21" s="47"/>
      <c r="B21" s="53" t="s">
        <v>69</v>
      </c>
      <c r="C21" s="39" t="s">
        <v>34</v>
      </c>
      <c r="D21" s="39" t="s">
        <v>25</v>
      </c>
      <c r="E21" s="39" t="s">
        <v>43</v>
      </c>
      <c r="F21" s="48"/>
      <c r="G21" s="39"/>
      <c r="H21" s="85">
        <f>H24</f>
        <v>100</v>
      </c>
      <c r="S21" s="35"/>
    </row>
    <row r="22" spans="1:19" s="25" customFormat="1" ht="26.25" customHeight="1">
      <c r="A22" s="88"/>
      <c r="B22" s="65" t="s">
        <v>96</v>
      </c>
      <c r="C22" s="60" t="s">
        <v>34</v>
      </c>
      <c r="D22" s="60" t="s">
        <v>25</v>
      </c>
      <c r="E22" s="60" t="s">
        <v>43</v>
      </c>
      <c r="F22" s="61" t="s">
        <v>93</v>
      </c>
      <c r="G22" s="60"/>
      <c r="H22" s="80">
        <f>H23</f>
        <v>100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6"/>
    </row>
    <row r="23" spans="1:19" s="25" customFormat="1" ht="18.75" customHeight="1">
      <c r="A23" s="88"/>
      <c r="B23" s="65" t="s">
        <v>84</v>
      </c>
      <c r="C23" s="60" t="s">
        <v>34</v>
      </c>
      <c r="D23" s="60" t="s">
        <v>25</v>
      </c>
      <c r="E23" s="60" t="s">
        <v>43</v>
      </c>
      <c r="F23" s="61" t="s">
        <v>98</v>
      </c>
      <c r="G23" s="60"/>
      <c r="H23" s="80">
        <f>H24</f>
        <v>100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6"/>
    </row>
    <row r="24" spans="1:18" ht="30.75" customHeight="1">
      <c r="A24" s="88"/>
      <c r="B24" s="65" t="s">
        <v>97</v>
      </c>
      <c r="C24" s="60" t="s">
        <v>34</v>
      </c>
      <c r="D24" s="60" t="s">
        <v>25</v>
      </c>
      <c r="E24" s="60" t="s">
        <v>43</v>
      </c>
      <c r="F24" s="61" t="s">
        <v>94</v>
      </c>
      <c r="G24" s="60" t="s">
        <v>54</v>
      </c>
      <c r="H24" s="80">
        <v>100</v>
      </c>
      <c r="I24" s="18" t="e">
        <f>#REF!</f>
        <v>#REF!</v>
      </c>
      <c r="J24" s="9" t="e">
        <f>#REF!</f>
        <v>#REF!</v>
      </c>
      <c r="K24" s="9" t="e">
        <f>#REF!</f>
        <v>#REF!</v>
      </c>
      <c r="L24" s="9" t="e">
        <f>#REF!</f>
        <v>#REF!</v>
      </c>
      <c r="M24" s="9" t="e">
        <f>#REF!</f>
        <v>#REF!</v>
      </c>
      <c r="N24" s="9" t="e">
        <f>#REF!</f>
        <v>#REF!</v>
      </c>
      <c r="O24" s="9" t="e">
        <f>#REF!</f>
        <v>#REF!</v>
      </c>
      <c r="P24" s="9" t="e">
        <f>#REF!</f>
        <v>#REF!</v>
      </c>
      <c r="Q24" s="9" t="e">
        <f>#REF!</f>
        <v>#REF!</v>
      </c>
      <c r="R24" s="9" t="e">
        <f>#REF!</f>
        <v>#REF!</v>
      </c>
    </row>
    <row r="25" spans="1:19" s="30" customFormat="1" ht="16.5" customHeight="1">
      <c r="A25" s="47"/>
      <c r="B25" s="53" t="s">
        <v>13</v>
      </c>
      <c r="C25" s="39" t="s">
        <v>34</v>
      </c>
      <c r="D25" s="39" t="s">
        <v>25</v>
      </c>
      <c r="E25" s="39" t="s">
        <v>52</v>
      </c>
      <c r="F25" s="49"/>
      <c r="G25" s="50"/>
      <c r="H25" s="85">
        <f>H26+H30+H33+H36+H39+H43+H46</f>
        <v>9164.2</v>
      </c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35"/>
    </row>
    <row r="26" spans="1:19" s="30" customFormat="1" ht="38.25" customHeight="1">
      <c r="A26" s="47"/>
      <c r="B26" s="65" t="s">
        <v>346</v>
      </c>
      <c r="C26" s="60" t="s">
        <v>34</v>
      </c>
      <c r="D26" s="60" t="s">
        <v>25</v>
      </c>
      <c r="E26" s="60" t="s">
        <v>52</v>
      </c>
      <c r="F26" s="61" t="s">
        <v>30</v>
      </c>
      <c r="G26" s="60"/>
      <c r="H26" s="80">
        <f>H27</f>
        <v>320.5</v>
      </c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35"/>
    </row>
    <row r="27" spans="1:19" s="30" customFormat="1" ht="48.75" customHeight="1">
      <c r="A27" s="47"/>
      <c r="B27" s="65" t="s">
        <v>106</v>
      </c>
      <c r="C27" s="60" t="s">
        <v>34</v>
      </c>
      <c r="D27" s="60" t="s">
        <v>25</v>
      </c>
      <c r="E27" s="60" t="s">
        <v>52</v>
      </c>
      <c r="F27" s="61" t="s">
        <v>105</v>
      </c>
      <c r="G27" s="60"/>
      <c r="H27" s="80">
        <f>H28</f>
        <v>320.5</v>
      </c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35"/>
    </row>
    <row r="28" spans="1:19" s="30" customFormat="1" ht="48.75" customHeight="1">
      <c r="A28" s="47"/>
      <c r="B28" s="65" t="s">
        <v>215</v>
      </c>
      <c r="C28" s="60" t="s">
        <v>34</v>
      </c>
      <c r="D28" s="60" t="s">
        <v>25</v>
      </c>
      <c r="E28" s="60" t="s">
        <v>52</v>
      </c>
      <c r="F28" s="61" t="s">
        <v>217</v>
      </c>
      <c r="G28" s="60"/>
      <c r="H28" s="80">
        <f>H29</f>
        <v>320.5</v>
      </c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35"/>
    </row>
    <row r="29" spans="1:19" s="30" customFormat="1" ht="48" customHeight="1">
      <c r="A29" s="47"/>
      <c r="B29" s="65" t="s">
        <v>334</v>
      </c>
      <c r="C29" s="60" t="s">
        <v>34</v>
      </c>
      <c r="D29" s="60" t="s">
        <v>25</v>
      </c>
      <c r="E29" s="60" t="s">
        <v>52</v>
      </c>
      <c r="F29" s="61" t="s">
        <v>107</v>
      </c>
      <c r="G29" s="60" t="s">
        <v>62</v>
      </c>
      <c r="H29" s="80">
        <v>320.5</v>
      </c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35"/>
    </row>
    <row r="30" spans="1:19" s="30" customFormat="1" ht="48" customHeight="1">
      <c r="A30" s="47"/>
      <c r="B30" s="65" t="s">
        <v>347</v>
      </c>
      <c r="C30" s="60" t="s">
        <v>34</v>
      </c>
      <c r="D30" s="60" t="s">
        <v>25</v>
      </c>
      <c r="E30" s="60" t="s">
        <v>52</v>
      </c>
      <c r="F30" s="61" t="s">
        <v>31</v>
      </c>
      <c r="G30" s="60"/>
      <c r="H30" s="80">
        <f>H31</f>
        <v>50</v>
      </c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35"/>
    </row>
    <row r="31" spans="1:19" s="30" customFormat="1" ht="55.5" customHeight="1">
      <c r="A31" s="47"/>
      <c r="B31" s="65" t="s">
        <v>205</v>
      </c>
      <c r="C31" s="60" t="s">
        <v>34</v>
      </c>
      <c r="D31" s="60" t="s">
        <v>25</v>
      </c>
      <c r="E31" s="60" t="s">
        <v>52</v>
      </c>
      <c r="F31" s="61" t="s">
        <v>216</v>
      </c>
      <c r="G31" s="60"/>
      <c r="H31" s="80">
        <f>H32</f>
        <v>50</v>
      </c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35"/>
    </row>
    <row r="32" spans="1:19" s="30" customFormat="1" ht="61.5" customHeight="1">
      <c r="A32" s="47"/>
      <c r="B32" s="65" t="s">
        <v>343</v>
      </c>
      <c r="C32" s="60" t="s">
        <v>34</v>
      </c>
      <c r="D32" s="60" t="s">
        <v>25</v>
      </c>
      <c r="E32" s="60" t="s">
        <v>52</v>
      </c>
      <c r="F32" s="61" t="s">
        <v>108</v>
      </c>
      <c r="G32" s="60" t="s">
        <v>62</v>
      </c>
      <c r="H32" s="80">
        <v>50</v>
      </c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35"/>
    </row>
    <row r="33" spans="1:19" s="30" customFormat="1" ht="56.25" customHeight="1">
      <c r="A33" s="47"/>
      <c r="B33" s="65" t="s">
        <v>348</v>
      </c>
      <c r="C33" s="60" t="s">
        <v>34</v>
      </c>
      <c r="D33" s="60" t="s">
        <v>25</v>
      </c>
      <c r="E33" s="60" t="s">
        <v>52</v>
      </c>
      <c r="F33" s="61" t="s">
        <v>24</v>
      </c>
      <c r="G33" s="60"/>
      <c r="H33" s="80">
        <f>H34</f>
        <v>20</v>
      </c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35"/>
    </row>
    <row r="34" spans="1:19" s="30" customFormat="1" ht="63.75" customHeight="1">
      <c r="A34" s="47"/>
      <c r="B34" s="65" t="s">
        <v>109</v>
      </c>
      <c r="C34" s="60" t="s">
        <v>34</v>
      </c>
      <c r="D34" s="60" t="s">
        <v>25</v>
      </c>
      <c r="E34" s="60" t="s">
        <v>52</v>
      </c>
      <c r="F34" s="61" t="s">
        <v>218</v>
      </c>
      <c r="G34" s="60"/>
      <c r="H34" s="80">
        <f>H35</f>
        <v>20</v>
      </c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35"/>
    </row>
    <row r="35" spans="1:19" s="30" customFormat="1" ht="81.75" customHeight="1">
      <c r="A35" s="47"/>
      <c r="B35" s="65" t="s">
        <v>342</v>
      </c>
      <c r="C35" s="60" t="s">
        <v>34</v>
      </c>
      <c r="D35" s="60" t="s">
        <v>25</v>
      </c>
      <c r="E35" s="60" t="s">
        <v>52</v>
      </c>
      <c r="F35" s="61" t="s">
        <v>110</v>
      </c>
      <c r="G35" s="60" t="s">
        <v>62</v>
      </c>
      <c r="H35" s="80">
        <v>20</v>
      </c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35"/>
    </row>
    <row r="36" spans="1:19" s="30" customFormat="1" ht="31.5" customHeight="1">
      <c r="A36" s="47"/>
      <c r="B36" s="65" t="s">
        <v>111</v>
      </c>
      <c r="C36" s="60" t="s">
        <v>34</v>
      </c>
      <c r="D36" s="60" t="s">
        <v>25</v>
      </c>
      <c r="E36" s="60" t="s">
        <v>52</v>
      </c>
      <c r="F36" s="61" t="s">
        <v>27</v>
      </c>
      <c r="G36" s="60"/>
      <c r="H36" s="80">
        <f>H37</f>
        <v>13</v>
      </c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35"/>
    </row>
    <row r="37" spans="1:19" s="30" customFormat="1" ht="51.75" customHeight="1">
      <c r="A37" s="47"/>
      <c r="B37" s="65" t="s">
        <v>290</v>
      </c>
      <c r="C37" s="60" t="s">
        <v>34</v>
      </c>
      <c r="D37" s="60" t="s">
        <v>25</v>
      </c>
      <c r="E37" s="60" t="s">
        <v>52</v>
      </c>
      <c r="F37" s="61" t="s">
        <v>219</v>
      </c>
      <c r="G37" s="60"/>
      <c r="H37" s="80">
        <f>H38</f>
        <v>13</v>
      </c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35"/>
    </row>
    <row r="38" spans="1:19" s="30" customFormat="1" ht="66.75" customHeight="1">
      <c r="A38" s="47"/>
      <c r="B38" s="65" t="s">
        <v>341</v>
      </c>
      <c r="C38" s="60" t="s">
        <v>34</v>
      </c>
      <c r="D38" s="60" t="s">
        <v>25</v>
      </c>
      <c r="E38" s="60" t="s">
        <v>52</v>
      </c>
      <c r="F38" s="61" t="s">
        <v>112</v>
      </c>
      <c r="G38" s="60" t="s">
        <v>62</v>
      </c>
      <c r="H38" s="80">
        <v>13</v>
      </c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35"/>
    </row>
    <row r="39" spans="1:18" ht="30">
      <c r="A39" s="88"/>
      <c r="B39" s="65" t="s">
        <v>92</v>
      </c>
      <c r="C39" s="60" t="s">
        <v>34</v>
      </c>
      <c r="D39" s="60" t="s">
        <v>25</v>
      </c>
      <c r="E39" s="60" t="s">
        <v>52</v>
      </c>
      <c r="F39" s="61" t="s">
        <v>88</v>
      </c>
      <c r="G39" s="60"/>
      <c r="H39" s="80">
        <f>H40</f>
        <v>2372</v>
      </c>
      <c r="I39" s="18"/>
      <c r="J39" s="9"/>
      <c r="K39" s="9"/>
      <c r="L39" s="9"/>
      <c r="M39" s="9"/>
      <c r="N39" s="9"/>
      <c r="O39" s="9"/>
      <c r="P39" s="9"/>
      <c r="Q39" s="9"/>
      <c r="R39" s="9"/>
    </row>
    <row r="40" spans="1:18" ht="15">
      <c r="A40" s="88"/>
      <c r="B40" s="65" t="s">
        <v>84</v>
      </c>
      <c r="C40" s="60" t="s">
        <v>86</v>
      </c>
      <c r="D40" s="60" t="s">
        <v>25</v>
      </c>
      <c r="E40" s="60" t="s">
        <v>52</v>
      </c>
      <c r="F40" s="61" t="s">
        <v>89</v>
      </c>
      <c r="G40" s="60"/>
      <c r="H40" s="80">
        <f>H41+H42</f>
        <v>2372</v>
      </c>
      <c r="I40" s="18"/>
      <c r="J40" s="9"/>
      <c r="K40" s="9"/>
      <c r="L40" s="9"/>
      <c r="M40" s="9"/>
      <c r="N40" s="9"/>
      <c r="O40" s="9"/>
      <c r="P40" s="9"/>
      <c r="Q40" s="9"/>
      <c r="R40" s="9"/>
    </row>
    <row r="41" spans="1:18" ht="90" customHeight="1">
      <c r="A41" s="88"/>
      <c r="B41" s="65" t="s">
        <v>99</v>
      </c>
      <c r="C41" s="60" t="s">
        <v>34</v>
      </c>
      <c r="D41" s="60" t="s">
        <v>25</v>
      </c>
      <c r="E41" s="60" t="s">
        <v>52</v>
      </c>
      <c r="F41" s="61" t="s">
        <v>78</v>
      </c>
      <c r="G41" s="60" t="s">
        <v>63</v>
      </c>
      <c r="H41" s="80">
        <v>2242</v>
      </c>
      <c r="I41" s="18" t="e">
        <f>I42+#REF!+#REF!+#REF!</f>
        <v>#REF!</v>
      </c>
      <c r="J41" s="9" t="e">
        <f>J42+#REF!+#REF!+#REF!</f>
        <v>#REF!</v>
      </c>
      <c r="K41" s="9" t="e">
        <f>K42+#REF!+#REF!+#REF!</f>
        <v>#REF!</v>
      </c>
      <c r="L41" s="9" t="e">
        <f>L42+#REF!+#REF!+#REF!</f>
        <v>#REF!</v>
      </c>
      <c r="M41" s="9" t="e">
        <f>M42+#REF!+#REF!+#REF!</f>
        <v>#REF!</v>
      </c>
      <c r="N41" s="9" t="e">
        <f>N42+#REF!+#REF!+#REF!</f>
        <v>#REF!</v>
      </c>
      <c r="O41" s="9" t="e">
        <f>O42+#REF!+#REF!+#REF!</f>
        <v>#REF!</v>
      </c>
      <c r="P41" s="9" t="e">
        <f>P42+#REF!+#REF!+#REF!</f>
        <v>#REF!</v>
      </c>
      <c r="Q41" s="9" t="e">
        <f>Q42+#REF!+#REF!+#REF!</f>
        <v>#REF!</v>
      </c>
      <c r="R41" s="9" t="e">
        <f>R42+#REF!+#REF!+#REF!</f>
        <v>#REF!</v>
      </c>
    </row>
    <row r="42" spans="1:18" ht="61.5" customHeight="1">
      <c r="A42" s="88"/>
      <c r="B42" s="65" t="s">
        <v>100</v>
      </c>
      <c r="C42" s="60" t="s">
        <v>34</v>
      </c>
      <c r="D42" s="60" t="s">
        <v>25</v>
      </c>
      <c r="E42" s="60" t="s">
        <v>52</v>
      </c>
      <c r="F42" s="61" t="s">
        <v>78</v>
      </c>
      <c r="G42" s="60" t="s">
        <v>62</v>
      </c>
      <c r="H42" s="80">
        <v>130</v>
      </c>
      <c r="I42" s="18" t="e">
        <f>I59+#REF!</f>
        <v>#REF!</v>
      </c>
      <c r="J42" s="9" t="e">
        <f>J59+#REF!</f>
        <v>#REF!</v>
      </c>
      <c r="K42" s="9" t="e">
        <f>K59+#REF!</f>
        <v>#REF!</v>
      </c>
      <c r="L42" s="9" t="e">
        <f>L59+#REF!</f>
        <v>#REF!</v>
      </c>
      <c r="M42" s="9" t="e">
        <f>M59+#REF!</f>
        <v>#REF!</v>
      </c>
      <c r="N42" s="9" t="e">
        <f>N59+#REF!</f>
        <v>#REF!</v>
      </c>
      <c r="O42" s="9" t="e">
        <f>O59+#REF!</f>
        <v>#REF!</v>
      </c>
      <c r="P42" s="9" t="e">
        <f>P59+#REF!</f>
        <v>#REF!</v>
      </c>
      <c r="Q42" s="9" t="e">
        <f>Q59+#REF!</f>
        <v>#REF!</v>
      </c>
      <c r="R42" s="9" t="e">
        <f>R59+#REF!</f>
        <v>#REF!</v>
      </c>
    </row>
    <row r="43" spans="1:18" ht="40.5" customHeight="1">
      <c r="A43" s="88"/>
      <c r="B43" s="65" t="s">
        <v>103</v>
      </c>
      <c r="C43" s="60" t="s">
        <v>34</v>
      </c>
      <c r="D43" s="60" t="s">
        <v>25</v>
      </c>
      <c r="E43" s="60" t="s">
        <v>52</v>
      </c>
      <c r="F43" s="61" t="s">
        <v>102</v>
      </c>
      <c r="G43" s="60"/>
      <c r="H43" s="80">
        <f>H44</f>
        <v>4210.8</v>
      </c>
      <c r="I43" s="18"/>
      <c r="J43" s="9"/>
      <c r="K43" s="9"/>
      <c r="L43" s="9"/>
      <c r="M43" s="9"/>
      <c r="N43" s="9"/>
      <c r="O43" s="9"/>
      <c r="P43" s="9"/>
      <c r="Q43" s="9"/>
      <c r="R43" s="9"/>
    </row>
    <row r="44" spans="1:18" ht="24" customHeight="1">
      <c r="A44" s="88"/>
      <c r="B44" s="65" t="s">
        <v>84</v>
      </c>
      <c r="C44" s="60" t="s">
        <v>34</v>
      </c>
      <c r="D44" s="60" t="s">
        <v>25</v>
      </c>
      <c r="E44" s="60" t="s">
        <v>52</v>
      </c>
      <c r="F44" s="61" t="s">
        <v>104</v>
      </c>
      <c r="G44" s="60"/>
      <c r="H44" s="80">
        <f>H45</f>
        <v>4210.8</v>
      </c>
      <c r="I44" s="18"/>
      <c r="J44" s="9"/>
      <c r="K44" s="9"/>
      <c r="L44" s="9"/>
      <c r="M44" s="9"/>
      <c r="N44" s="9"/>
      <c r="O44" s="9"/>
      <c r="P44" s="9"/>
      <c r="Q44" s="9"/>
      <c r="R44" s="9"/>
    </row>
    <row r="45" spans="1:18" ht="93" customHeight="1">
      <c r="A45" s="88"/>
      <c r="B45" s="65" t="s">
        <v>204</v>
      </c>
      <c r="C45" s="60" t="s">
        <v>34</v>
      </c>
      <c r="D45" s="60" t="s">
        <v>25</v>
      </c>
      <c r="E45" s="60" t="s">
        <v>52</v>
      </c>
      <c r="F45" s="61" t="s">
        <v>80</v>
      </c>
      <c r="G45" s="60" t="s">
        <v>55</v>
      </c>
      <c r="H45" s="80">
        <v>4210.8</v>
      </c>
      <c r="I45" s="18"/>
      <c r="J45" s="9"/>
      <c r="K45" s="9"/>
      <c r="L45" s="9"/>
      <c r="M45" s="9"/>
      <c r="N45" s="9"/>
      <c r="O45" s="9"/>
      <c r="P45" s="9"/>
      <c r="Q45" s="9"/>
      <c r="R45" s="9"/>
    </row>
    <row r="46" spans="1:18" ht="29.25" customHeight="1">
      <c r="A46" s="88"/>
      <c r="B46" s="65" t="s">
        <v>312</v>
      </c>
      <c r="C46" s="60" t="s">
        <v>34</v>
      </c>
      <c r="D46" s="60" t="s">
        <v>25</v>
      </c>
      <c r="E46" s="60" t="s">
        <v>52</v>
      </c>
      <c r="F46" s="61" t="s">
        <v>311</v>
      </c>
      <c r="G46" s="60"/>
      <c r="H46" s="80">
        <f>H47</f>
        <v>2177.9</v>
      </c>
      <c r="I46" s="18"/>
      <c r="J46" s="9"/>
      <c r="K46" s="9"/>
      <c r="L46" s="9"/>
      <c r="M46" s="9"/>
      <c r="N46" s="9"/>
      <c r="O46" s="9"/>
      <c r="P46" s="9"/>
      <c r="Q46" s="9"/>
      <c r="R46" s="9"/>
    </row>
    <row r="47" spans="1:18" ht="21.75" customHeight="1">
      <c r="A47" s="88"/>
      <c r="B47" s="65" t="s">
        <v>84</v>
      </c>
      <c r="C47" s="60" t="s">
        <v>34</v>
      </c>
      <c r="D47" s="60" t="s">
        <v>25</v>
      </c>
      <c r="E47" s="60" t="s">
        <v>52</v>
      </c>
      <c r="F47" s="61" t="s">
        <v>310</v>
      </c>
      <c r="G47" s="60"/>
      <c r="H47" s="80">
        <f>H48+H49+H50+H51+H52+H53+H54</f>
        <v>2177.9</v>
      </c>
      <c r="I47" s="18"/>
      <c r="J47" s="9"/>
      <c r="K47" s="9"/>
      <c r="L47" s="9"/>
      <c r="M47" s="9"/>
      <c r="N47" s="9"/>
      <c r="O47" s="9"/>
      <c r="P47" s="9"/>
      <c r="Q47" s="9"/>
      <c r="R47" s="9"/>
    </row>
    <row r="48" spans="1:18" ht="144" customHeight="1">
      <c r="A48" s="88"/>
      <c r="B48" s="65" t="s">
        <v>101</v>
      </c>
      <c r="C48" s="60" t="s">
        <v>34</v>
      </c>
      <c r="D48" s="60" t="s">
        <v>25</v>
      </c>
      <c r="E48" s="60" t="s">
        <v>52</v>
      </c>
      <c r="F48" s="61" t="s">
        <v>306</v>
      </c>
      <c r="G48" s="60" t="s">
        <v>63</v>
      </c>
      <c r="H48" s="80">
        <v>217.6</v>
      </c>
      <c r="I48" s="18"/>
      <c r="J48" s="9"/>
      <c r="K48" s="9"/>
      <c r="L48" s="9"/>
      <c r="M48" s="9"/>
      <c r="N48" s="9"/>
      <c r="O48" s="9"/>
      <c r="P48" s="9"/>
      <c r="Q48" s="9"/>
      <c r="R48" s="9"/>
    </row>
    <row r="49" spans="1:18" ht="105">
      <c r="A49" s="88"/>
      <c r="B49" s="65" t="s">
        <v>303</v>
      </c>
      <c r="C49" s="60" t="s">
        <v>34</v>
      </c>
      <c r="D49" s="60" t="s">
        <v>25</v>
      </c>
      <c r="E49" s="60" t="s">
        <v>52</v>
      </c>
      <c r="F49" s="61" t="s">
        <v>306</v>
      </c>
      <c r="G49" s="60" t="s">
        <v>62</v>
      </c>
      <c r="H49" s="80">
        <v>68.7</v>
      </c>
      <c r="I49" s="18"/>
      <c r="J49" s="9"/>
      <c r="K49" s="9"/>
      <c r="L49" s="9"/>
      <c r="M49" s="9"/>
      <c r="N49" s="9"/>
      <c r="O49" s="9"/>
      <c r="P49" s="9"/>
      <c r="Q49" s="9"/>
      <c r="R49" s="9"/>
    </row>
    <row r="50" spans="1:18" ht="126.75" customHeight="1">
      <c r="A50" s="88"/>
      <c r="B50" s="65" t="s">
        <v>288</v>
      </c>
      <c r="C50" s="60" t="s">
        <v>34</v>
      </c>
      <c r="D50" s="60" t="s">
        <v>25</v>
      </c>
      <c r="E50" s="60" t="s">
        <v>52</v>
      </c>
      <c r="F50" s="61" t="s">
        <v>307</v>
      </c>
      <c r="G50" s="60" t="s">
        <v>63</v>
      </c>
      <c r="H50" s="80">
        <v>275.3</v>
      </c>
      <c r="I50" s="18"/>
      <c r="J50" s="9"/>
      <c r="K50" s="9"/>
      <c r="L50" s="9"/>
      <c r="M50" s="9"/>
      <c r="N50" s="9"/>
      <c r="O50" s="9"/>
      <c r="P50" s="9"/>
      <c r="Q50" s="9"/>
      <c r="R50" s="9"/>
    </row>
    <row r="51" spans="1:18" ht="95.25" customHeight="1">
      <c r="A51" s="88"/>
      <c r="B51" s="65" t="s">
        <v>340</v>
      </c>
      <c r="C51" s="60" t="s">
        <v>34</v>
      </c>
      <c r="D51" s="60" t="s">
        <v>25</v>
      </c>
      <c r="E51" s="60" t="s">
        <v>52</v>
      </c>
      <c r="F51" s="61" t="s">
        <v>307</v>
      </c>
      <c r="G51" s="60" t="s">
        <v>62</v>
      </c>
      <c r="H51" s="80">
        <v>62.4</v>
      </c>
      <c r="I51" s="18"/>
      <c r="J51" s="9"/>
      <c r="K51" s="9"/>
      <c r="L51" s="9"/>
      <c r="M51" s="9"/>
      <c r="N51" s="9"/>
      <c r="O51" s="9"/>
      <c r="P51" s="9"/>
      <c r="Q51" s="9"/>
      <c r="R51" s="9"/>
    </row>
    <row r="52" spans="1:18" ht="147.75" customHeight="1">
      <c r="A52" s="88"/>
      <c r="B52" s="65" t="s">
        <v>289</v>
      </c>
      <c r="C52" s="60" t="s">
        <v>34</v>
      </c>
      <c r="D52" s="60" t="s">
        <v>25</v>
      </c>
      <c r="E52" s="60" t="s">
        <v>52</v>
      </c>
      <c r="F52" s="61" t="s">
        <v>308</v>
      </c>
      <c r="G52" s="60" t="s">
        <v>63</v>
      </c>
      <c r="H52" s="80">
        <v>630.5</v>
      </c>
      <c r="I52" s="18"/>
      <c r="J52" s="9"/>
      <c r="K52" s="9"/>
      <c r="L52" s="9"/>
      <c r="M52" s="9"/>
      <c r="N52" s="9"/>
      <c r="O52" s="9"/>
      <c r="P52" s="9"/>
      <c r="Q52" s="9"/>
      <c r="R52" s="9"/>
    </row>
    <row r="53" spans="1:18" ht="105">
      <c r="A53" s="88"/>
      <c r="B53" s="65" t="s">
        <v>322</v>
      </c>
      <c r="C53" s="60" t="s">
        <v>34</v>
      </c>
      <c r="D53" s="60" t="s">
        <v>25</v>
      </c>
      <c r="E53" s="60" t="s">
        <v>52</v>
      </c>
      <c r="F53" s="61" t="s">
        <v>308</v>
      </c>
      <c r="G53" s="60" t="s">
        <v>62</v>
      </c>
      <c r="H53" s="80">
        <v>177.5</v>
      </c>
      <c r="I53" s="18"/>
      <c r="J53" s="9"/>
      <c r="K53" s="9"/>
      <c r="L53" s="9"/>
      <c r="M53" s="9"/>
      <c r="N53" s="9"/>
      <c r="O53" s="9"/>
      <c r="P53" s="9"/>
      <c r="Q53" s="9"/>
      <c r="R53" s="9"/>
    </row>
    <row r="54" spans="1:18" ht="45">
      <c r="A54" s="88"/>
      <c r="B54" s="65" t="s">
        <v>304</v>
      </c>
      <c r="C54" s="60" t="s">
        <v>34</v>
      </c>
      <c r="D54" s="60" t="s">
        <v>25</v>
      </c>
      <c r="E54" s="60" t="s">
        <v>52</v>
      </c>
      <c r="F54" s="61" t="s">
        <v>314</v>
      </c>
      <c r="G54" s="60" t="s">
        <v>62</v>
      </c>
      <c r="H54" s="80">
        <v>745.9</v>
      </c>
      <c r="I54" s="18"/>
      <c r="J54" s="9"/>
      <c r="K54" s="9"/>
      <c r="L54" s="9"/>
      <c r="M54" s="9"/>
      <c r="N54" s="9"/>
      <c r="O54" s="9"/>
      <c r="P54" s="9"/>
      <c r="Q54" s="9"/>
      <c r="R54" s="9"/>
    </row>
    <row r="55" spans="1:18" ht="28.5">
      <c r="A55" s="88"/>
      <c r="B55" s="45" t="s">
        <v>70</v>
      </c>
      <c r="C55" s="51" t="s">
        <v>34</v>
      </c>
      <c r="D55" s="51" t="s">
        <v>28</v>
      </c>
      <c r="E55" s="51"/>
      <c r="F55" s="52"/>
      <c r="G55" s="51"/>
      <c r="H55" s="84">
        <f>H56</f>
        <v>1390.9</v>
      </c>
      <c r="I55" s="18"/>
      <c r="J55" s="9"/>
      <c r="K55" s="9"/>
      <c r="L55" s="9"/>
      <c r="M55" s="9"/>
      <c r="N55" s="9"/>
      <c r="O55" s="9"/>
      <c r="P55" s="9"/>
      <c r="Q55" s="9"/>
      <c r="R55" s="9"/>
    </row>
    <row r="56" spans="1:18" ht="30">
      <c r="A56" s="88"/>
      <c r="B56" s="53" t="s">
        <v>132</v>
      </c>
      <c r="C56" s="51" t="s">
        <v>34</v>
      </c>
      <c r="D56" s="51" t="s">
        <v>28</v>
      </c>
      <c r="E56" s="51" t="s">
        <v>24</v>
      </c>
      <c r="F56" s="52"/>
      <c r="G56" s="51"/>
      <c r="H56" s="84">
        <f>H57</f>
        <v>1390.9</v>
      </c>
      <c r="I56" s="18"/>
      <c r="J56" s="9"/>
      <c r="K56" s="9"/>
      <c r="L56" s="9"/>
      <c r="M56" s="9"/>
      <c r="N56" s="9"/>
      <c r="O56" s="9"/>
      <c r="P56" s="9"/>
      <c r="Q56" s="9"/>
      <c r="R56" s="9"/>
    </row>
    <row r="57" spans="1:18" ht="30">
      <c r="A57" s="88"/>
      <c r="B57" s="65" t="s">
        <v>92</v>
      </c>
      <c r="C57" s="60" t="s">
        <v>34</v>
      </c>
      <c r="D57" s="60" t="s">
        <v>28</v>
      </c>
      <c r="E57" s="60" t="s">
        <v>24</v>
      </c>
      <c r="F57" s="61" t="s">
        <v>88</v>
      </c>
      <c r="G57" s="51"/>
      <c r="H57" s="80">
        <f>H58</f>
        <v>1390.9</v>
      </c>
      <c r="I57" s="18"/>
      <c r="J57" s="9"/>
      <c r="K57" s="9"/>
      <c r="L57" s="9"/>
      <c r="M57" s="9"/>
      <c r="N57" s="9"/>
      <c r="O57" s="9"/>
      <c r="P57" s="9"/>
      <c r="Q57" s="9"/>
      <c r="R57" s="9"/>
    </row>
    <row r="58" spans="1:18" ht="15">
      <c r="A58" s="88"/>
      <c r="B58" s="65" t="s">
        <v>84</v>
      </c>
      <c r="C58" s="60" t="s">
        <v>86</v>
      </c>
      <c r="D58" s="60" t="s">
        <v>28</v>
      </c>
      <c r="E58" s="60" t="s">
        <v>24</v>
      </c>
      <c r="F58" s="61" t="s">
        <v>89</v>
      </c>
      <c r="G58" s="51"/>
      <c r="H58" s="80">
        <f>H59+H60</f>
        <v>1390.9</v>
      </c>
      <c r="I58" s="18"/>
      <c r="J58" s="9"/>
      <c r="K58" s="9"/>
      <c r="L58" s="9"/>
      <c r="M58" s="9"/>
      <c r="N58" s="9"/>
      <c r="O58" s="9"/>
      <c r="P58" s="9"/>
      <c r="Q58" s="9"/>
      <c r="R58" s="9"/>
    </row>
    <row r="59" spans="1:18" ht="94.5" customHeight="1">
      <c r="A59" s="88"/>
      <c r="B59" s="65" t="s">
        <v>99</v>
      </c>
      <c r="C59" s="60" t="s">
        <v>34</v>
      </c>
      <c r="D59" s="60" t="s">
        <v>28</v>
      </c>
      <c r="E59" s="60" t="s">
        <v>24</v>
      </c>
      <c r="F59" s="61" t="s">
        <v>78</v>
      </c>
      <c r="G59" s="60" t="s">
        <v>63</v>
      </c>
      <c r="H59" s="80">
        <v>1360.9</v>
      </c>
      <c r="I59" s="18">
        <f aca="true" t="shared" si="0" ref="I59:R59">I60</f>
        <v>0</v>
      </c>
      <c r="J59" s="9">
        <f t="shared" si="0"/>
        <v>0</v>
      </c>
      <c r="K59" s="9">
        <f t="shared" si="0"/>
        <v>0</v>
      </c>
      <c r="L59" s="9">
        <f t="shared" si="0"/>
        <v>0</v>
      </c>
      <c r="M59" s="9">
        <f t="shared" si="0"/>
        <v>0</v>
      </c>
      <c r="N59" s="9">
        <f t="shared" si="0"/>
        <v>0</v>
      </c>
      <c r="O59" s="9">
        <f t="shared" si="0"/>
        <v>0</v>
      </c>
      <c r="P59" s="9">
        <f t="shared" si="0"/>
        <v>0</v>
      </c>
      <c r="Q59" s="9">
        <f t="shared" si="0"/>
        <v>0</v>
      </c>
      <c r="R59" s="9">
        <f t="shared" si="0"/>
        <v>0</v>
      </c>
    </row>
    <row r="60" spans="1:18" ht="60">
      <c r="A60" s="88"/>
      <c r="B60" s="65" t="s">
        <v>100</v>
      </c>
      <c r="C60" s="60" t="s">
        <v>34</v>
      </c>
      <c r="D60" s="60" t="s">
        <v>28</v>
      </c>
      <c r="E60" s="60" t="s">
        <v>24</v>
      </c>
      <c r="F60" s="61" t="s">
        <v>78</v>
      </c>
      <c r="G60" s="60" t="s">
        <v>62</v>
      </c>
      <c r="H60" s="80">
        <v>30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">
      <c r="A61" s="88"/>
      <c r="B61" s="45" t="s">
        <v>3</v>
      </c>
      <c r="C61" s="51" t="s">
        <v>34</v>
      </c>
      <c r="D61" s="51" t="s">
        <v>26</v>
      </c>
      <c r="E61" s="51"/>
      <c r="F61" s="52"/>
      <c r="G61" s="51"/>
      <c r="H61" s="84">
        <f>H62+H67+H71+H75</f>
        <v>13977.4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9" s="30" customFormat="1" ht="15">
      <c r="A62" s="47"/>
      <c r="B62" s="53" t="s">
        <v>71</v>
      </c>
      <c r="C62" s="39" t="s">
        <v>34</v>
      </c>
      <c r="D62" s="39" t="s">
        <v>26</v>
      </c>
      <c r="E62" s="39" t="s">
        <v>33</v>
      </c>
      <c r="F62" s="48"/>
      <c r="G62" s="39"/>
      <c r="H62" s="85">
        <f>H63</f>
        <v>1102.3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5"/>
    </row>
    <row r="63" spans="1:19" s="30" customFormat="1" ht="30">
      <c r="A63" s="47"/>
      <c r="B63" s="65" t="s">
        <v>92</v>
      </c>
      <c r="C63" s="60" t="s">
        <v>34</v>
      </c>
      <c r="D63" s="60" t="s">
        <v>26</v>
      </c>
      <c r="E63" s="60" t="s">
        <v>33</v>
      </c>
      <c r="F63" s="61" t="s">
        <v>88</v>
      </c>
      <c r="G63" s="51"/>
      <c r="H63" s="80">
        <f>H64</f>
        <v>1102.3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5"/>
    </row>
    <row r="64" spans="1:19" s="30" customFormat="1" ht="15">
      <c r="A64" s="47"/>
      <c r="B64" s="65" t="s">
        <v>84</v>
      </c>
      <c r="C64" s="60" t="s">
        <v>86</v>
      </c>
      <c r="D64" s="60" t="s">
        <v>26</v>
      </c>
      <c r="E64" s="60" t="s">
        <v>33</v>
      </c>
      <c r="F64" s="61" t="s">
        <v>89</v>
      </c>
      <c r="G64" s="51"/>
      <c r="H64" s="80">
        <f>H65+H66</f>
        <v>1102.3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5"/>
    </row>
    <row r="65" spans="1:18" ht="92.25" customHeight="1">
      <c r="A65" s="88"/>
      <c r="B65" s="65" t="s">
        <v>99</v>
      </c>
      <c r="C65" s="60" t="s">
        <v>34</v>
      </c>
      <c r="D65" s="60" t="s">
        <v>26</v>
      </c>
      <c r="E65" s="60" t="s">
        <v>33</v>
      </c>
      <c r="F65" s="61" t="s">
        <v>78</v>
      </c>
      <c r="G65" s="60" t="s">
        <v>63</v>
      </c>
      <c r="H65" s="80">
        <v>1084.3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60">
      <c r="A66" s="88"/>
      <c r="B66" s="65" t="s">
        <v>100</v>
      </c>
      <c r="C66" s="60" t="s">
        <v>34</v>
      </c>
      <c r="D66" s="60" t="s">
        <v>26</v>
      </c>
      <c r="E66" s="60" t="s">
        <v>33</v>
      </c>
      <c r="F66" s="61" t="s">
        <v>78</v>
      </c>
      <c r="G66" s="60" t="s">
        <v>62</v>
      </c>
      <c r="H66" s="80">
        <v>18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9" s="30" customFormat="1" ht="15">
      <c r="A67" s="47"/>
      <c r="B67" s="53" t="s">
        <v>66</v>
      </c>
      <c r="C67" s="39" t="s">
        <v>34</v>
      </c>
      <c r="D67" s="39" t="s">
        <v>26</v>
      </c>
      <c r="E67" s="39" t="s">
        <v>31</v>
      </c>
      <c r="F67" s="48"/>
      <c r="G67" s="39"/>
      <c r="H67" s="85">
        <f>H68</f>
        <v>2963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5"/>
    </row>
    <row r="68" spans="1:19" s="30" customFormat="1" ht="25.5" customHeight="1">
      <c r="A68" s="47"/>
      <c r="B68" s="65" t="s">
        <v>96</v>
      </c>
      <c r="C68" s="60" t="s">
        <v>34</v>
      </c>
      <c r="D68" s="60" t="s">
        <v>26</v>
      </c>
      <c r="E68" s="60" t="s">
        <v>31</v>
      </c>
      <c r="F68" s="61" t="s">
        <v>93</v>
      </c>
      <c r="G68" s="39"/>
      <c r="H68" s="85">
        <f>H69</f>
        <v>2963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5"/>
    </row>
    <row r="69" spans="1:19" s="30" customFormat="1" ht="15">
      <c r="A69" s="47"/>
      <c r="B69" s="65" t="s">
        <v>84</v>
      </c>
      <c r="C69" s="60" t="s">
        <v>34</v>
      </c>
      <c r="D69" s="60" t="s">
        <v>26</v>
      </c>
      <c r="E69" s="60" t="s">
        <v>31</v>
      </c>
      <c r="F69" s="61" t="s">
        <v>98</v>
      </c>
      <c r="G69" s="39"/>
      <c r="H69" s="85">
        <f>H70</f>
        <v>2963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5"/>
    </row>
    <row r="70" spans="1:18" ht="57.75" customHeight="1">
      <c r="A70" s="88"/>
      <c r="B70" s="65" t="s">
        <v>114</v>
      </c>
      <c r="C70" s="60" t="s">
        <v>34</v>
      </c>
      <c r="D70" s="60" t="s">
        <v>26</v>
      </c>
      <c r="E70" s="60" t="s">
        <v>31</v>
      </c>
      <c r="F70" s="61" t="s">
        <v>113</v>
      </c>
      <c r="G70" s="60" t="s">
        <v>54</v>
      </c>
      <c r="H70" s="80">
        <v>2963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9" s="30" customFormat="1" ht="15">
      <c r="A71" s="47"/>
      <c r="B71" s="53" t="s">
        <v>65</v>
      </c>
      <c r="C71" s="39" t="s">
        <v>34</v>
      </c>
      <c r="D71" s="39" t="s">
        <v>26</v>
      </c>
      <c r="E71" s="39" t="s">
        <v>24</v>
      </c>
      <c r="F71" s="48"/>
      <c r="G71" s="39"/>
      <c r="H71" s="85">
        <f>H72</f>
        <v>9892.5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5"/>
    </row>
    <row r="72" spans="1:19" s="30" customFormat="1" ht="25.5" customHeight="1">
      <c r="A72" s="47"/>
      <c r="B72" s="65" t="s">
        <v>96</v>
      </c>
      <c r="C72" s="60" t="s">
        <v>34</v>
      </c>
      <c r="D72" s="60" t="s">
        <v>26</v>
      </c>
      <c r="E72" s="60" t="s">
        <v>24</v>
      </c>
      <c r="F72" s="61" t="s">
        <v>93</v>
      </c>
      <c r="G72" s="39"/>
      <c r="H72" s="85">
        <f>H73</f>
        <v>9892.5</v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5"/>
    </row>
    <row r="73" spans="1:19" s="30" customFormat="1" ht="15">
      <c r="A73" s="47"/>
      <c r="B73" s="65" t="s">
        <v>84</v>
      </c>
      <c r="C73" s="60" t="s">
        <v>34</v>
      </c>
      <c r="D73" s="60" t="s">
        <v>26</v>
      </c>
      <c r="E73" s="60" t="s">
        <v>24</v>
      </c>
      <c r="F73" s="61" t="s">
        <v>98</v>
      </c>
      <c r="G73" s="39"/>
      <c r="H73" s="85">
        <f>H74</f>
        <v>9892.5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5"/>
    </row>
    <row r="74" spans="1:18" ht="76.5" customHeight="1">
      <c r="A74" s="88"/>
      <c r="B74" s="65" t="s">
        <v>323</v>
      </c>
      <c r="C74" s="60" t="s">
        <v>34</v>
      </c>
      <c r="D74" s="60" t="s">
        <v>26</v>
      </c>
      <c r="E74" s="60" t="s">
        <v>24</v>
      </c>
      <c r="F74" s="61" t="s">
        <v>115</v>
      </c>
      <c r="G74" s="60" t="s">
        <v>62</v>
      </c>
      <c r="H74" s="80">
        <v>9892.5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20.25" customHeight="1">
      <c r="A75" s="88"/>
      <c r="B75" s="53" t="s">
        <v>316</v>
      </c>
      <c r="C75" s="39" t="s">
        <v>34</v>
      </c>
      <c r="D75" s="39" t="s">
        <v>26</v>
      </c>
      <c r="E75" s="39" t="s">
        <v>315</v>
      </c>
      <c r="F75" s="48"/>
      <c r="G75" s="39"/>
      <c r="H75" s="85">
        <f>H76</f>
        <v>19.6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27" customHeight="1">
      <c r="A76" s="88"/>
      <c r="B76" s="65" t="s">
        <v>312</v>
      </c>
      <c r="C76" s="60" t="s">
        <v>34</v>
      </c>
      <c r="D76" s="60" t="s">
        <v>26</v>
      </c>
      <c r="E76" s="60" t="s">
        <v>315</v>
      </c>
      <c r="F76" s="61" t="s">
        <v>311</v>
      </c>
      <c r="G76" s="60"/>
      <c r="H76" s="80">
        <f>H77</f>
        <v>19.6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20.25" customHeight="1">
      <c r="A77" s="88"/>
      <c r="B77" s="65" t="s">
        <v>313</v>
      </c>
      <c r="C77" s="60" t="s">
        <v>34</v>
      </c>
      <c r="D77" s="60" t="s">
        <v>26</v>
      </c>
      <c r="E77" s="60" t="s">
        <v>315</v>
      </c>
      <c r="F77" s="61" t="s">
        <v>310</v>
      </c>
      <c r="G77" s="60"/>
      <c r="H77" s="80">
        <f>H78</f>
        <v>19.6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87.75" customHeight="1">
      <c r="A78" s="88"/>
      <c r="B78" s="65" t="s">
        <v>324</v>
      </c>
      <c r="C78" s="60" t="s">
        <v>34</v>
      </c>
      <c r="D78" s="60" t="s">
        <v>26</v>
      </c>
      <c r="E78" s="60" t="s">
        <v>315</v>
      </c>
      <c r="F78" s="61" t="s">
        <v>317</v>
      </c>
      <c r="G78" s="60" t="s">
        <v>62</v>
      </c>
      <c r="H78" s="80">
        <v>19.6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4.25" customHeight="1">
      <c r="A79" s="88"/>
      <c r="B79" s="45" t="s">
        <v>75</v>
      </c>
      <c r="C79" s="51" t="s">
        <v>34</v>
      </c>
      <c r="D79" s="51" t="s">
        <v>33</v>
      </c>
      <c r="E79" s="60"/>
      <c r="F79" s="61"/>
      <c r="G79" s="60"/>
      <c r="H79" s="84">
        <f>H80+H84</f>
        <v>145.2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9" s="30" customFormat="1" ht="16.5" customHeight="1">
      <c r="A80" s="47"/>
      <c r="B80" s="53" t="s">
        <v>74</v>
      </c>
      <c r="C80" s="39" t="s">
        <v>34</v>
      </c>
      <c r="D80" s="39" t="s">
        <v>33</v>
      </c>
      <c r="E80" s="39" t="s">
        <v>25</v>
      </c>
      <c r="F80" s="48"/>
      <c r="G80" s="39"/>
      <c r="H80" s="85">
        <f>H81</f>
        <v>128</v>
      </c>
      <c r="S80" s="35"/>
    </row>
    <row r="81" spans="1:18" ht="19.5" customHeight="1">
      <c r="A81" s="88"/>
      <c r="B81" s="65" t="s">
        <v>96</v>
      </c>
      <c r="C81" s="60" t="s">
        <v>34</v>
      </c>
      <c r="D81" s="60" t="s">
        <v>33</v>
      </c>
      <c r="E81" s="60" t="s">
        <v>25</v>
      </c>
      <c r="F81" s="61" t="s">
        <v>93</v>
      </c>
      <c r="G81" s="51"/>
      <c r="H81" s="84">
        <f>H82</f>
        <v>128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6.5" customHeight="1">
      <c r="A82" s="88"/>
      <c r="B82" s="65" t="s">
        <v>84</v>
      </c>
      <c r="C82" s="60" t="s">
        <v>34</v>
      </c>
      <c r="D82" s="60" t="s">
        <v>33</v>
      </c>
      <c r="E82" s="60" t="s">
        <v>25</v>
      </c>
      <c r="F82" s="61" t="s">
        <v>98</v>
      </c>
      <c r="G82" s="51"/>
      <c r="H82" s="84">
        <f>H83</f>
        <v>128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33" customHeight="1">
      <c r="A83" s="88"/>
      <c r="B83" s="65" t="s">
        <v>116</v>
      </c>
      <c r="C83" s="60" t="s">
        <v>34</v>
      </c>
      <c r="D83" s="60" t="s">
        <v>33</v>
      </c>
      <c r="E83" s="60" t="s">
        <v>25</v>
      </c>
      <c r="F83" s="61" t="s">
        <v>133</v>
      </c>
      <c r="G83" s="60" t="s">
        <v>54</v>
      </c>
      <c r="H83" s="80">
        <v>128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9" s="30" customFormat="1" ht="18" customHeight="1">
      <c r="A84" s="47"/>
      <c r="B84" s="53" t="s">
        <v>73</v>
      </c>
      <c r="C84" s="39" t="s">
        <v>34</v>
      </c>
      <c r="D84" s="39" t="s">
        <v>33</v>
      </c>
      <c r="E84" s="39" t="s">
        <v>29</v>
      </c>
      <c r="F84" s="48"/>
      <c r="G84" s="39"/>
      <c r="H84" s="85">
        <f>H85</f>
        <v>17.2</v>
      </c>
      <c r="S84" s="35"/>
    </row>
    <row r="85" spans="1:19" s="30" customFormat="1" ht="23.25" customHeight="1">
      <c r="A85" s="47"/>
      <c r="B85" s="65" t="s">
        <v>96</v>
      </c>
      <c r="C85" s="60" t="s">
        <v>34</v>
      </c>
      <c r="D85" s="60" t="s">
        <v>33</v>
      </c>
      <c r="E85" s="60" t="s">
        <v>29</v>
      </c>
      <c r="F85" s="61" t="s">
        <v>93</v>
      </c>
      <c r="G85" s="39"/>
      <c r="H85" s="85">
        <f>H86</f>
        <v>17.2</v>
      </c>
      <c r="S85" s="35"/>
    </row>
    <row r="86" spans="1:19" s="30" customFormat="1" ht="18" customHeight="1">
      <c r="A86" s="47"/>
      <c r="B86" s="65" t="s">
        <v>84</v>
      </c>
      <c r="C86" s="60" t="s">
        <v>34</v>
      </c>
      <c r="D86" s="60" t="s">
        <v>33</v>
      </c>
      <c r="E86" s="60" t="s">
        <v>29</v>
      </c>
      <c r="F86" s="61" t="s">
        <v>98</v>
      </c>
      <c r="G86" s="39"/>
      <c r="H86" s="85">
        <f>H87</f>
        <v>17.2</v>
      </c>
      <c r="S86" s="35"/>
    </row>
    <row r="87" spans="1:18" ht="31.5" customHeight="1">
      <c r="A87" s="88"/>
      <c r="B87" s="65" t="s">
        <v>117</v>
      </c>
      <c r="C87" s="60" t="s">
        <v>34</v>
      </c>
      <c r="D87" s="60" t="s">
        <v>33</v>
      </c>
      <c r="E87" s="60" t="s">
        <v>29</v>
      </c>
      <c r="F87" s="61" t="s">
        <v>134</v>
      </c>
      <c r="G87" s="60" t="s">
        <v>54</v>
      </c>
      <c r="H87" s="80">
        <v>17.2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">
      <c r="A88" s="88"/>
      <c r="B88" s="83" t="s">
        <v>4</v>
      </c>
      <c r="C88" s="60" t="s">
        <v>34</v>
      </c>
      <c r="D88" s="54" t="s">
        <v>24</v>
      </c>
      <c r="E88" s="54"/>
      <c r="F88" s="55"/>
      <c r="G88" s="54"/>
      <c r="H88" s="84">
        <f>H89</f>
        <v>3957.2</v>
      </c>
      <c r="I88" s="17" t="e">
        <f aca="true" t="shared" si="1" ref="I88:R88">I89</f>
        <v>#REF!</v>
      </c>
      <c r="J88" s="3" t="e">
        <f t="shared" si="1"/>
        <v>#REF!</v>
      </c>
      <c r="K88" s="3" t="e">
        <f t="shared" si="1"/>
        <v>#REF!</v>
      </c>
      <c r="L88" s="3" t="e">
        <f t="shared" si="1"/>
        <v>#REF!</v>
      </c>
      <c r="M88" s="3" t="e">
        <f t="shared" si="1"/>
        <v>#REF!</v>
      </c>
      <c r="N88" s="3" t="e">
        <f t="shared" si="1"/>
        <v>#REF!</v>
      </c>
      <c r="O88" s="3" t="e">
        <f t="shared" si="1"/>
        <v>#REF!</v>
      </c>
      <c r="P88" s="3" t="e">
        <f t="shared" si="1"/>
        <v>#REF!</v>
      </c>
      <c r="Q88" s="3" t="e">
        <f t="shared" si="1"/>
        <v>#REF!</v>
      </c>
      <c r="R88" s="3" t="e">
        <f t="shared" si="1"/>
        <v>#REF!</v>
      </c>
    </row>
    <row r="89" spans="1:19" s="29" customFormat="1" ht="15">
      <c r="A89" s="47"/>
      <c r="B89" s="86" t="s">
        <v>41</v>
      </c>
      <c r="C89" s="50" t="s">
        <v>34</v>
      </c>
      <c r="D89" s="38" t="s">
        <v>24</v>
      </c>
      <c r="E89" s="38" t="s">
        <v>25</v>
      </c>
      <c r="F89" s="40"/>
      <c r="G89" s="38"/>
      <c r="H89" s="85">
        <f>H90</f>
        <v>3957.2</v>
      </c>
      <c r="I89" s="31" t="e">
        <f>I97+#REF!</f>
        <v>#REF!</v>
      </c>
      <c r="J89" s="32" t="e">
        <f>J97+#REF!</f>
        <v>#REF!</v>
      </c>
      <c r="K89" s="32" t="e">
        <f>K97+#REF!</f>
        <v>#REF!</v>
      </c>
      <c r="L89" s="32" t="e">
        <f>L97+#REF!</f>
        <v>#REF!</v>
      </c>
      <c r="M89" s="32" t="e">
        <f>M97+#REF!</f>
        <v>#REF!</v>
      </c>
      <c r="N89" s="32" t="e">
        <f>N97+#REF!</f>
        <v>#REF!</v>
      </c>
      <c r="O89" s="32" t="e">
        <f>O97+#REF!</f>
        <v>#REF!</v>
      </c>
      <c r="P89" s="32" t="e">
        <f>P97+#REF!</f>
        <v>#REF!</v>
      </c>
      <c r="Q89" s="32" t="e">
        <f>Q97+#REF!</f>
        <v>#REF!</v>
      </c>
      <c r="R89" s="32" t="e">
        <f>R97+#REF!</f>
        <v>#REF!</v>
      </c>
      <c r="S89" s="37"/>
    </row>
    <row r="90" spans="1:19" s="29" customFormat="1" ht="30">
      <c r="A90" s="47"/>
      <c r="B90" s="64" t="s">
        <v>345</v>
      </c>
      <c r="C90" s="60" t="s">
        <v>34</v>
      </c>
      <c r="D90" s="60" t="s">
        <v>24</v>
      </c>
      <c r="E90" s="60" t="s">
        <v>25</v>
      </c>
      <c r="F90" s="59" t="s">
        <v>33</v>
      </c>
      <c r="G90" s="58"/>
      <c r="H90" s="80">
        <f>H91+H95+H98</f>
        <v>3957.2</v>
      </c>
      <c r="I90" s="31"/>
      <c r="J90" s="32"/>
      <c r="K90" s="32"/>
      <c r="L90" s="32"/>
      <c r="M90" s="32"/>
      <c r="N90" s="32"/>
      <c r="O90" s="32"/>
      <c r="P90" s="32"/>
      <c r="Q90" s="32"/>
      <c r="R90" s="32"/>
      <c r="S90" s="37"/>
    </row>
    <row r="91" spans="1:19" s="29" customFormat="1" ht="45">
      <c r="A91" s="47"/>
      <c r="B91" s="64" t="s">
        <v>118</v>
      </c>
      <c r="C91" s="60" t="s">
        <v>34</v>
      </c>
      <c r="D91" s="60" t="s">
        <v>24</v>
      </c>
      <c r="E91" s="60" t="s">
        <v>25</v>
      </c>
      <c r="F91" s="59" t="s">
        <v>120</v>
      </c>
      <c r="G91" s="58"/>
      <c r="H91" s="80">
        <f>H92</f>
        <v>1496.1999999999998</v>
      </c>
      <c r="I91" s="31"/>
      <c r="J91" s="32"/>
      <c r="K91" s="32"/>
      <c r="L91" s="32"/>
      <c r="M91" s="32"/>
      <c r="N91" s="32"/>
      <c r="O91" s="32"/>
      <c r="P91" s="32"/>
      <c r="Q91" s="32"/>
      <c r="R91" s="32"/>
      <c r="S91" s="37"/>
    </row>
    <row r="92" spans="1:19" s="29" customFormat="1" ht="65.25" customHeight="1">
      <c r="A92" s="47"/>
      <c r="B92" s="64" t="s">
        <v>309</v>
      </c>
      <c r="C92" s="60" t="s">
        <v>34</v>
      </c>
      <c r="D92" s="60" t="s">
        <v>24</v>
      </c>
      <c r="E92" s="60" t="s">
        <v>25</v>
      </c>
      <c r="F92" s="59" t="s">
        <v>121</v>
      </c>
      <c r="G92" s="58"/>
      <c r="H92" s="80">
        <f>H93+H94</f>
        <v>1496.1999999999998</v>
      </c>
      <c r="I92" s="31"/>
      <c r="J92" s="32"/>
      <c r="K92" s="32"/>
      <c r="L92" s="32"/>
      <c r="M92" s="32"/>
      <c r="N92" s="32"/>
      <c r="O92" s="32"/>
      <c r="P92" s="32"/>
      <c r="Q92" s="32"/>
      <c r="R92" s="32"/>
      <c r="S92" s="37"/>
    </row>
    <row r="93" spans="1:18" ht="65.25" customHeight="1">
      <c r="A93" s="88"/>
      <c r="B93" s="65" t="s">
        <v>81</v>
      </c>
      <c r="C93" s="60" t="s">
        <v>34</v>
      </c>
      <c r="D93" s="60" t="s">
        <v>24</v>
      </c>
      <c r="E93" s="60" t="s">
        <v>25</v>
      </c>
      <c r="F93" s="61" t="s">
        <v>119</v>
      </c>
      <c r="G93" s="60" t="s">
        <v>55</v>
      </c>
      <c r="H93" s="80">
        <v>609.3</v>
      </c>
      <c r="I93" s="17"/>
      <c r="J93" s="3"/>
      <c r="K93" s="3"/>
      <c r="L93" s="3"/>
      <c r="M93" s="3"/>
      <c r="N93" s="3"/>
      <c r="O93" s="3"/>
      <c r="P93" s="3"/>
      <c r="Q93" s="3"/>
      <c r="R93" s="3"/>
    </row>
    <row r="94" spans="1:18" ht="98.25" customHeight="1">
      <c r="A94" s="88"/>
      <c r="B94" s="65" t="s">
        <v>126</v>
      </c>
      <c r="C94" s="60" t="s">
        <v>34</v>
      </c>
      <c r="D94" s="60" t="s">
        <v>24</v>
      </c>
      <c r="E94" s="60" t="s">
        <v>25</v>
      </c>
      <c r="F94" s="61" t="s">
        <v>344</v>
      </c>
      <c r="G94" s="60" t="s">
        <v>55</v>
      </c>
      <c r="H94" s="80">
        <v>886.9</v>
      </c>
      <c r="I94" s="17"/>
      <c r="J94" s="3"/>
      <c r="K94" s="3"/>
      <c r="L94" s="3"/>
      <c r="M94" s="3"/>
      <c r="N94" s="3"/>
      <c r="O94" s="3"/>
      <c r="P94" s="3"/>
      <c r="Q94" s="3"/>
      <c r="R94" s="3"/>
    </row>
    <row r="95" spans="1:18" ht="35.25" customHeight="1">
      <c r="A95" s="88"/>
      <c r="B95" s="65" t="s">
        <v>122</v>
      </c>
      <c r="C95" s="60" t="s">
        <v>34</v>
      </c>
      <c r="D95" s="60" t="s">
        <v>24</v>
      </c>
      <c r="E95" s="60" t="s">
        <v>25</v>
      </c>
      <c r="F95" s="61" t="s">
        <v>123</v>
      </c>
      <c r="G95" s="60"/>
      <c r="H95" s="80">
        <f>H96</f>
        <v>1197.2</v>
      </c>
      <c r="I95" s="17"/>
      <c r="J95" s="3"/>
      <c r="K95" s="3"/>
      <c r="L95" s="3"/>
      <c r="M95" s="3"/>
      <c r="N95" s="3"/>
      <c r="O95" s="3"/>
      <c r="P95" s="3"/>
      <c r="Q95" s="3"/>
      <c r="R95" s="3"/>
    </row>
    <row r="96" spans="1:18" ht="49.5" customHeight="1">
      <c r="A96" s="88"/>
      <c r="B96" s="65" t="s">
        <v>124</v>
      </c>
      <c r="C96" s="60" t="s">
        <v>34</v>
      </c>
      <c r="D96" s="60" t="s">
        <v>24</v>
      </c>
      <c r="E96" s="60" t="s">
        <v>25</v>
      </c>
      <c r="F96" s="61" t="s">
        <v>125</v>
      </c>
      <c r="G96" s="60"/>
      <c r="H96" s="80">
        <f>H97</f>
        <v>1197.2</v>
      </c>
      <c r="I96" s="17"/>
      <c r="J96" s="3"/>
      <c r="K96" s="3"/>
      <c r="L96" s="3"/>
      <c r="M96" s="3"/>
      <c r="N96" s="3"/>
      <c r="O96" s="3"/>
      <c r="P96" s="3"/>
      <c r="Q96" s="3"/>
      <c r="R96" s="3"/>
    </row>
    <row r="97" spans="1:18" ht="109.5" customHeight="1">
      <c r="A97" s="88"/>
      <c r="B97" s="64" t="s">
        <v>82</v>
      </c>
      <c r="C97" s="60" t="s">
        <v>34</v>
      </c>
      <c r="D97" s="58" t="s">
        <v>24</v>
      </c>
      <c r="E97" s="58" t="s">
        <v>25</v>
      </c>
      <c r="F97" s="59" t="s">
        <v>127</v>
      </c>
      <c r="G97" s="58" t="s">
        <v>55</v>
      </c>
      <c r="H97" s="80">
        <v>1197.2</v>
      </c>
      <c r="I97" s="17" t="e">
        <f>#REF!</f>
        <v>#REF!</v>
      </c>
      <c r="J97" s="3" t="e">
        <f>#REF!</f>
        <v>#REF!</v>
      </c>
      <c r="K97" s="3" t="e">
        <f>#REF!</f>
        <v>#REF!</v>
      </c>
      <c r="L97" s="3" t="e">
        <f>#REF!</f>
        <v>#REF!</v>
      </c>
      <c r="M97" s="3" t="e">
        <f>#REF!</f>
        <v>#REF!</v>
      </c>
      <c r="N97" s="3" t="e">
        <f>#REF!</f>
        <v>#REF!</v>
      </c>
      <c r="O97" s="3" t="e">
        <f>#REF!</f>
        <v>#REF!</v>
      </c>
      <c r="P97" s="3" t="e">
        <f>#REF!</f>
        <v>#REF!</v>
      </c>
      <c r="Q97" s="3" t="e">
        <f>#REF!</f>
        <v>#REF!</v>
      </c>
      <c r="R97" s="3" t="e">
        <f>#REF!</f>
        <v>#REF!</v>
      </c>
    </row>
    <row r="98" spans="1:18" ht="15">
      <c r="A98" s="88"/>
      <c r="B98" s="64" t="s">
        <v>128</v>
      </c>
      <c r="C98" s="60" t="s">
        <v>34</v>
      </c>
      <c r="D98" s="58" t="s">
        <v>24</v>
      </c>
      <c r="E98" s="58" t="s">
        <v>25</v>
      </c>
      <c r="F98" s="59" t="s">
        <v>129</v>
      </c>
      <c r="G98" s="58"/>
      <c r="H98" s="80">
        <f>H99</f>
        <v>1263.8</v>
      </c>
      <c r="I98" s="34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30">
      <c r="A99" s="88"/>
      <c r="B99" s="64" t="s">
        <v>130</v>
      </c>
      <c r="C99" s="60" t="s">
        <v>34</v>
      </c>
      <c r="D99" s="58" t="s">
        <v>24</v>
      </c>
      <c r="E99" s="58" t="s">
        <v>25</v>
      </c>
      <c r="F99" s="59" t="s">
        <v>131</v>
      </c>
      <c r="G99" s="58"/>
      <c r="H99" s="80">
        <f>H100</f>
        <v>1263.8</v>
      </c>
      <c r="I99" s="34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90">
      <c r="A100" s="88"/>
      <c r="B100" s="64" t="s">
        <v>83</v>
      </c>
      <c r="C100" s="60" t="s">
        <v>34</v>
      </c>
      <c r="D100" s="58" t="s">
        <v>24</v>
      </c>
      <c r="E100" s="58" t="s">
        <v>25</v>
      </c>
      <c r="F100" s="59" t="s">
        <v>284</v>
      </c>
      <c r="G100" s="58" t="s">
        <v>55</v>
      </c>
      <c r="H100" s="80">
        <v>1263.8</v>
      </c>
      <c r="I100" s="22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t="41.25" customHeight="1">
      <c r="A101" s="88"/>
      <c r="B101" s="62" t="s">
        <v>146</v>
      </c>
      <c r="C101" s="63">
        <v>353</v>
      </c>
      <c r="D101" s="68"/>
      <c r="E101" s="68"/>
      <c r="F101" s="71"/>
      <c r="G101" s="68"/>
      <c r="H101" s="72">
        <f>H102+H124+H145+H151+H113</f>
        <v>23224.4</v>
      </c>
      <c r="I101" s="17" t="e">
        <f>I102+I124+I145+I151+#REF!</f>
        <v>#REF!</v>
      </c>
      <c r="J101" s="3" t="e">
        <f>J102+J124+J145+J151+#REF!</f>
        <v>#REF!</v>
      </c>
      <c r="K101" s="3" t="e">
        <f>K102+K124+K145+K151+#REF!</f>
        <v>#REF!</v>
      </c>
      <c r="L101" s="3" t="e">
        <f>L102+L124+L145+L151+#REF!</f>
        <v>#REF!</v>
      </c>
      <c r="M101" s="3" t="e">
        <f>M102+M124+M145+M151+#REF!</f>
        <v>#REF!</v>
      </c>
      <c r="N101" s="3" t="e">
        <f>N102+N124+N145+N151+#REF!</f>
        <v>#REF!</v>
      </c>
      <c r="O101" s="3" t="e">
        <f>O102+O124+O145+O151+#REF!</f>
        <v>#REF!</v>
      </c>
      <c r="P101" s="3" t="e">
        <f>P102+P124+P145+P151+#REF!</f>
        <v>#REF!</v>
      </c>
      <c r="Q101" s="3" t="e">
        <f>Q102+Q124+Q145+Q151+#REF!</f>
        <v>#REF!</v>
      </c>
      <c r="R101" s="3" t="e">
        <f>R102+R124+R145+R151+#REF!</f>
        <v>#REF!</v>
      </c>
    </row>
    <row r="102" spans="1:18" ht="15">
      <c r="A102" s="88"/>
      <c r="B102" s="45" t="s">
        <v>67</v>
      </c>
      <c r="C102" s="54" t="s">
        <v>35</v>
      </c>
      <c r="D102" s="51" t="s">
        <v>25</v>
      </c>
      <c r="E102" s="51"/>
      <c r="F102" s="52"/>
      <c r="G102" s="51"/>
      <c r="H102" s="84">
        <f aca="true" t="shared" si="2" ref="H102:R102">H103+H108</f>
        <v>617.1</v>
      </c>
      <c r="I102" s="17" t="e">
        <f t="shared" si="2"/>
        <v>#REF!</v>
      </c>
      <c r="J102" s="3" t="e">
        <f t="shared" si="2"/>
        <v>#REF!</v>
      </c>
      <c r="K102" s="3" t="e">
        <f t="shared" si="2"/>
        <v>#REF!</v>
      </c>
      <c r="L102" s="3" t="e">
        <f t="shared" si="2"/>
        <v>#REF!</v>
      </c>
      <c r="M102" s="3" t="e">
        <f t="shared" si="2"/>
        <v>#REF!</v>
      </c>
      <c r="N102" s="3" t="e">
        <f t="shared" si="2"/>
        <v>#REF!</v>
      </c>
      <c r="O102" s="3" t="e">
        <f t="shared" si="2"/>
        <v>#REF!</v>
      </c>
      <c r="P102" s="3" t="e">
        <f t="shared" si="2"/>
        <v>#REF!</v>
      </c>
      <c r="Q102" s="3" t="e">
        <f t="shared" si="2"/>
        <v>#REF!</v>
      </c>
      <c r="R102" s="3" t="e">
        <f t="shared" si="2"/>
        <v>#REF!</v>
      </c>
    </row>
    <row r="103" spans="1:19" s="29" customFormat="1" ht="49.5" customHeight="1">
      <c r="A103" s="47"/>
      <c r="B103" s="53" t="s">
        <v>40</v>
      </c>
      <c r="C103" s="38" t="s">
        <v>35</v>
      </c>
      <c r="D103" s="39" t="s">
        <v>25</v>
      </c>
      <c r="E103" s="39" t="s">
        <v>26</v>
      </c>
      <c r="F103" s="48"/>
      <c r="G103" s="39"/>
      <c r="H103" s="85">
        <f>H107</f>
        <v>214</v>
      </c>
      <c r="I103" s="27" t="e">
        <f aca="true" t="shared" si="3" ref="I103:R103">I107</f>
        <v>#REF!</v>
      </c>
      <c r="J103" s="28" t="e">
        <f t="shared" si="3"/>
        <v>#REF!</v>
      </c>
      <c r="K103" s="28" t="e">
        <f t="shared" si="3"/>
        <v>#REF!</v>
      </c>
      <c r="L103" s="28" t="e">
        <f t="shared" si="3"/>
        <v>#REF!</v>
      </c>
      <c r="M103" s="28" t="e">
        <f t="shared" si="3"/>
        <v>#REF!</v>
      </c>
      <c r="N103" s="28" t="e">
        <f t="shared" si="3"/>
        <v>#REF!</v>
      </c>
      <c r="O103" s="28" t="e">
        <f t="shared" si="3"/>
        <v>#REF!</v>
      </c>
      <c r="P103" s="28" t="e">
        <f t="shared" si="3"/>
        <v>#REF!</v>
      </c>
      <c r="Q103" s="28" t="e">
        <f t="shared" si="3"/>
        <v>#REF!</v>
      </c>
      <c r="R103" s="28" t="e">
        <f t="shared" si="3"/>
        <v>#REF!</v>
      </c>
      <c r="S103" s="37"/>
    </row>
    <row r="104" spans="1:19" s="29" customFormat="1" ht="30">
      <c r="A104" s="47"/>
      <c r="B104" s="65" t="s">
        <v>147</v>
      </c>
      <c r="C104" s="57" t="s">
        <v>35</v>
      </c>
      <c r="D104" s="60" t="s">
        <v>25</v>
      </c>
      <c r="E104" s="60" t="s">
        <v>26</v>
      </c>
      <c r="F104" s="61" t="s">
        <v>26</v>
      </c>
      <c r="G104" s="60"/>
      <c r="H104" s="80">
        <f>H105</f>
        <v>214</v>
      </c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37"/>
    </row>
    <row r="105" spans="1:19" s="25" customFormat="1" ht="30">
      <c r="A105" s="88"/>
      <c r="B105" s="65" t="s">
        <v>358</v>
      </c>
      <c r="C105" s="58" t="s">
        <v>35</v>
      </c>
      <c r="D105" s="60" t="s">
        <v>25</v>
      </c>
      <c r="E105" s="60" t="s">
        <v>26</v>
      </c>
      <c r="F105" s="61" t="s">
        <v>148</v>
      </c>
      <c r="G105" s="60"/>
      <c r="H105" s="80">
        <f>H107</f>
        <v>214</v>
      </c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36"/>
    </row>
    <row r="106" spans="1:19" s="25" customFormat="1" ht="30">
      <c r="A106" s="88"/>
      <c r="B106" s="65" t="s">
        <v>355</v>
      </c>
      <c r="C106" s="58" t="s">
        <v>35</v>
      </c>
      <c r="D106" s="60" t="s">
        <v>25</v>
      </c>
      <c r="E106" s="60" t="s">
        <v>26</v>
      </c>
      <c r="F106" s="61" t="s">
        <v>356</v>
      </c>
      <c r="G106" s="60"/>
      <c r="H106" s="80">
        <f>H107</f>
        <v>214</v>
      </c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36"/>
    </row>
    <row r="107" spans="1:18" ht="88.5" customHeight="1">
      <c r="A107" s="88"/>
      <c r="B107" s="65" t="s">
        <v>95</v>
      </c>
      <c r="C107" s="58" t="s">
        <v>35</v>
      </c>
      <c r="D107" s="58" t="s">
        <v>25</v>
      </c>
      <c r="E107" s="58" t="s">
        <v>26</v>
      </c>
      <c r="F107" s="61" t="s">
        <v>357</v>
      </c>
      <c r="G107" s="60" t="s">
        <v>63</v>
      </c>
      <c r="H107" s="80">
        <v>214</v>
      </c>
      <c r="I107" s="18" t="e">
        <f>#REF!</f>
        <v>#REF!</v>
      </c>
      <c r="J107" s="9" t="e">
        <f>#REF!</f>
        <v>#REF!</v>
      </c>
      <c r="K107" s="9" t="e">
        <f>#REF!</f>
        <v>#REF!</v>
      </c>
      <c r="L107" s="9" t="e">
        <f>#REF!</f>
        <v>#REF!</v>
      </c>
      <c r="M107" s="9" t="e">
        <f>#REF!</f>
        <v>#REF!</v>
      </c>
      <c r="N107" s="9" t="e">
        <f>#REF!</f>
        <v>#REF!</v>
      </c>
      <c r="O107" s="9" t="e">
        <f>#REF!</f>
        <v>#REF!</v>
      </c>
      <c r="P107" s="9" t="e">
        <f>#REF!</f>
        <v>#REF!</v>
      </c>
      <c r="Q107" s="9" t="e">
        <f>#REF!</f>
        <v>#REF!</v>
      </c>
      <c r="R107" s="9" t="e">
        <f>#REF!</f>
        <v>#REF!</v>
      </c>
    </row>
    <row r="108" spans="1:19" s="29" customFormat="1" ht="15">
      <c r="A108" s="47"/>
      <c r="B108" s="53" t="s">
        <v>13</v>
      </c>
      <c r="C108" s="38" t="s">
        <v>35</v>
      </c>
      <c r="D108" s="39" t="s">
        <v>25</v>
      </c>
      <c r="E108" s="39" t="s">
        <v>52</v>
      </c>
      <c r="F108" s="48"/>
      <c r="G108" s="39"/>
      <c r="H108" s="85">
        <f>H112</f>
        <v>403.1</v>
      </c>
      <c r="I108" s="27" t="e">
        <f aca="true" t="shared" si="4" ref="I108:R108">I112</f>
        <v>#REF!</v>
      </c>
      <c r="J108" s="28" t="e">
        <f t="shared" si="4"/>
        <v>#REF!</v>
      </c>
      <c r="K108" s="28" t="e">
        <f t="shared" si="4"/>
        <v>#REF!</v>
      </c>
      <c r="L108" s="28" t="e">
        <f t="shared" si="4"/>
        <v>#REF!</v>
      </c>
      <c r="M108" s="28" t="e">
        <f t="shared" si="4"/>
        <v>#REF!</v>
      </c>
      <c r="N108" s="28" t="e">
        <f t="shared" si="4"/>
        <v>#REF!</v>
      </c>
      <c r="O108" s="28" t="e">
        <f t="shared" si="4"/>
        <v>#REF!</v>
      </c>
      <c r="P108" s="28" t="e">
        <f t="shared" si="4"/>
        <v>#REF!</v>
      </c>
      <c r="Q108" s="28" t="e">
        <f t="shared" si="4"/>
        <v>#REF!</v>
      </c>
      <c r="R108" s="28" t="e">
        <f t="shared" si="4"/>
        <v>#REF!</v>
      </c>
      <c r="S108" s="37"/>
    </row>
    <row r="109" spans="1:18" ht="30">
      <c r="A109" s="88"/>
      <c r="B109" s="65" t="s">
        <v>147</v>
      </c>
      <c r="C109" s="58" t="s">
        <v>35</v>
      </c>
      <c r="D109" s="60" t="s">
        <v>25</v>
      </c>
      <c r="E109" s="60" t="s">
        <v>52</v>
      </c>
      <c r="F109" s="61" t="s">
        <v>26</v>
      </c>
      <c r="G109" s="60"/>
      <c r="H109" s="80">
        <f>H110</f>
        <v>403.1</v>
      </c>
      <c r="I109" s="18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30">
      <c r="A110" s="88"/>
      <c r="B110" s="65" t="s">
        <v>358</v>
      </c>
      <c r="C110" s="58" t="s">
        <v>35</v>
      </c>
      <c r="D110" s="60" t="s">
        <v>25</v>
      </c>
      <c r="E110" s="60" t="s">
        <v>52</v>
      </c>
      <c r="F110" s="61" t="s">
        <v>148</v>
      </c>
      <c r="G110" s="60"/>
      <c r="H110" s="80">
        <f>H112</f>
        <v>403.1</v>
      </c>
      <c r="I110" s="18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30">
      <c r="A111" s="88"/>
      <c r="B111" s="65" t="s">
        <v>355</v>
      </c>
      <c r="C111" s="58" t="s">
        <v>35</v>
      </c>
      <c r="D111" s="60" t="s">
        <v>25</v>
      </c>
      <c r="E111" s="60" t="s">
        <v>52</v>
      </c>
      <c r="F111" s="61" t="s">
        <v>356</v>
      </c>
      <c r="G111" s="60"/>
      <c r="H111" s="80">
        <f>H112</f>
        <v>403.1</v>
      </c>
      <c r="I111" s="18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90">
      <c r="A112" s="88"/>
      <c r="B112" s="65" t="s">
        <v>95</v>
      </c>
      <c r="C112" s="58" t="s">
        <v>35</v>
      </c>
      <c r="D112" s="58" t="s">
        <v>25</v>
      </c>
      <c r="E112" s="58" t="s">
        <v>52</v>
      </c>
      <c r="F112" s="61" t="s">
        <v>357</v>
      </c>
      <c r="G112" s="60" t="s">
        <v>63</v>
      </c>
      <c r="H112" s="80">
        <v>403.1</v>
      </c>
      <c r="I112" s="18" t="e">
        <f>#REF!</f>
        <v>#REF!</v>
      </c>
      <c r="J112" s="9" t="e">
        <f>#REF!</f>
        <v>#REF!</v>
      </c>
      <c r="K112" s="9" t="e">
        <f>#REF!</f>
        <v>#REF!</v>
      </c>
      <c r="L112" s="9" t="e">
        <f>#REF!</f>
        <v>#REF!</v>
      </c>
      <c r="M112" s="9" t="e">
        <f>#REF!</f>
        <v>#REF!</v>
      </c>
      <c r="N112" s="9" t="e">
        <f>#REF!</f>
        <v>#REF!</v>
      </c>
      <c r="O112" s="9" t="e">
        <f>#REF!</f>
        <v>#REF!</v>
      </c>
      <c r="P112" s="9" t="e">
        <f>#REF!</f>
        <v>#REF!</v>
      </c>
      <c r="Q112" s="9" t="e">
        <f>#REF!</f>
        <v>#REF!</v>
      </c>
      <c r="R112" s="9" t="e">
        <f>#REF!</f>
        <v>#REF!</v>
      </c>
    </row>
    <row r="113" spans="1:18" ht="15">
      <c r="A113" s="88"/>
      <c r="B113" s="83" t="s">
        <v>1</v>
      </c>
      <c r="C113" s="58" t="s">
        <v>35</v>
      </c>
      <c r="D113" s="54" t="s">
        <v>32</v>
      </c>
      <c r="E113" s="54"/>
      <c r="F113" s="55"/>
      <c r="G113" s="54"/>
      <c r="H113" s="84">
        <f>H114</f>
        <v>12135.5</v>
      </c>
      <c r="I113" s="18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5">
      <c r="A114" s="88"/>
      <c r="B114" s="86" t="s">
        <v>14</v>
      </c>
      <c r="C114" s="58" t="s">
        <v>35</v>
      </c>
      <c r="D114" s="38" t="s">
        <v>32</v>
      </c>
      <c r="E114" s="38" t="s">
        <v>29</v>
      </c>
      <c r="F114" s="56"/>
      <c r="G114" s="57"/>
      <c r="H114" s="85">
        <f>SUM(H118:H123)</f>
        <v>12135.5</v>
      </c>
      <c r="I114" s="18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5">
      <c r="A115" s="88"/>
      <c r="B115" s="64" t="s">
        <v>135</v>
      </c>
      <c r="C115" s="58" t="s">
        <v>35</v>
      </c>
      <c r="D115" s="58" t="s">
        <v>32</v>
      </c>
      <c r="E115" s="58" t="s">
        <v>29</v>
      </c>
      <c r="F115" s="59" t="s">
        <v>28</v>
      </c>
      <c r="G115" s="58"/>
      <c r="H115" s="80">
        <f>H116</f>
        <v>12135.5</v>
      </c>
      <c r="I115" s="18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60">
      <c r="A116" s="88"/>
      <c r="B116" s="64" t="s">
        <v>136</v>
      </c>
      <c r="C116" s="58" t="s">
        <v>35</v>
      </c>
      <c r="D116" s="58" t="s">
        <v>32</v>
      </c>
      <c r="E116" s="58" t="s">
        <v>29</v>
      </c>
      <c r="F116" s="59" t="s">
        <v>137</v>
      </c>
      <c r="G116" s="58"/>
      <c r="H116" s="80">
        <f>H117</f>
        <v>12135.5</v>
      </c>
      <c r="I116" s="18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30">
      <c r="A117" s="88"/>
      <c r="B117" s="64" t="s">
        <v>138</v>
      </c>
      <c r="C117" s="58" t="s">
        <v>35</v>
      </c>
      <c r="D117" s="58" t="s">
        <v>32</v>
      </c>
      <c r="E117" s="58" t="s">
        <v>29</v>
      </c>
      <c r="F117" s="59" t="s">
        <v>139</v>
      </c>
      <c r="G117" s="58"/>
      <c r="H117" s="80">
        <f>SUM(H118:H123)</f>
        <v>12135.5</v>
      </c>
      <c r="I117" s="18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35">
      <c r="A118" s="88"/>
      <c r="B118" s="65" t="s">
        <v>140</v>
      </c>
      <c r="C118" s="58" t="s">
        <v>35</v>
      </c>
      <c r="D118" s="60" t="s">
        <v>32</v>
      </c>
      <c r="E118" s="60" t="s">
        <v>29</v>
      </c>
      <c r="F118" s="59" t="s">
        <v>141</v>
      </c>
      <c r="G118" s="58" t="s">
        <v>63</v>
      </c>
      <c r="H118" s="80">
        <v>148.4</v>
      </c>
      <c r="I118" s="18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90">
      <c r="A119" s="88"/>
      <c r="B119" s="65" t="s">
        <v>185</v>
      </c>
      <c r="C119" s="58" t="s">
        <v>35</v>
      </c>
      <c r="D119" s="60" t="s">
        <v>32</v>
      </c>
      <c r="E119" s="60" t="s">
        <v>29</v>
      </c>
      <c r="F119" s="61" t="s">
        <v>142</v>
      </c>
      <c r="G119" s="60" t="s">
        <v>63</v>
      </c>
      <c r="H119" s="80">
        <v>9788.4</v>
      </c>
      <c r="I119" s="18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45">
      <c r="A120" s="88"/>
      <c r="B120" s="65" t="s">
        <v>186</v>
      </c>
      <c r="C120" s="58" t="s">
        <v>35</v>
      </c>
      <c r="D120" s="60" t="s">
        <v>32</v>
      </c>
      <c r="E120" s="60" t="s">
        <v>29</v>
      </c>
      <c r="F120" s="61" t="s">
        <v>143</v>
      </c>
      <c r="G120" s="60" t="s">
        <v>62</v>
      </c>
      <c r="H120" s="80">
        <v>1770.1</v>
      </c>
      <c r="I120" s="18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45">
      <c r="A121" s="88"/>
      <c r="B121" s="65" t="s">
        <v>187</v>
      </c>
      <c r="C121" s="58" t="s">
        <v>35</v>
      </c>
      <c r="D121" s="60" t="s">
        <v>32</v>
      </c>
      <c r="E121" s="60" t="s">
        <v>29</v>
      </c>
      <c r="F121" s="61" t="s">
        <v>143</v>
      </c>
      <c r="G121" s="60" t="s">
        <v>54</v>
      </c>
      <c r="H121" s="80">
        <v>78.6</v>
      </c>
      <c r="I121" s="18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05">
      <c r="A122" s="88"/>
      <c r="B122" s="65" t="s">
        <v>188</v>
      </c>
      <c r="C122" s="58" t="s">
        <v>35</v>
      </c>
      <c r="D122" s="60" t="s">
        <v>32</v>
      </c>
      <c r="E122" s="60" t="s">
        <v>29</v>
      </c>
      <c r="F122" s="61" t="s">
        <v>144</v>
      </c>
      <c r="G122" s="60" t="s">
        <v>63</v>
      </c>
      <c r="H122" s="80">
        <v>88</v>
      </c>
      <c r="I122" s="18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75">
      <c r="A123" s="88"/>
      <c r="B123" s="65" t="s">
        <v>325</v>
      </c>
      <c r="C123" s="58" t="s">
        <v>35</v>
      </c>
      <c r="D123" s="58" t="s">
        <v>32</v>
      </c>
      <c r="E123" s="58" t="s">
        <v>29</v>
      </c>
      <c r="F123" s="61" t="s">
        <v>145</v>
      </c>
      <c r="G123" s="60" t="s">
        <v>62</v>
      </c>
      <c r="H123" s="80">
        <v>262</v>
      </c>
      <c r="I123" s="18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5">
      <c r="A124" s="88"/>
      <c r="B124" s="45" t="s">
        <v>7</v>
      </c>
      <c r="C124" s="54" t="s">
        <v>35</v>
      </c>
      <c r="D124" s="51" t="s">
        <v>31</v>
      </c>
      <c r="E124" s="51"/>
      <c r="F124" s="52"/>
      <c r="G124" s="51"/>
      <c r="H124" s="84">
        <f aca="true" t="shared" si="5" ref="H124:R124">H125+H140</f>
        <v>8795.8</v>
      </c>
      <c r="I124" s="17" t="e">
        <f t="shared" si="5"/>
        <v>#REF!</v>
      </c>
      <c r="J124" s="3" t="e">
        <f t="shared" si="5"/>
        <v>#REF!</v>
      </c>
      <c r="K124" s="3" t="e">
        <f t="shared" si="5"/>
        <v>#REF!</v>
      </c>
      <c r="L124" s="3" t="e">
        <f t="shared" si="5"/>
        <v>#REF!</v>
      </c>
      <c r="M124" s="3" t="e">
        <f t="shared" si="5"/>
        <v>#REF!</v>
      </c>
      <c r="N124" s="3" t="e">
        <f t="shared" si="5"/>
        <v>#REF!</v>
      </c>
      <c r="O124" s="3" t="e">
        <f t="shared" si="5"/>
        <v>#REF!</v>
      </c>
      <c r="P124" s="3" t="e">
        <f t="shared" si="5"/>
        <v>#REF!</v>
      </c>
      <c r="Q124" s="3" t="e">
        <f t="shared" si="5"/>
        <v>#REF!</v>
      </c>
      <c r="R124" s="3" t="e">
        <f t="shared" si="5"/>
        <v>#REF!</v>
      </c>
    </row>
    <row r="125" spans="1:19" s="29" customFormat="1" ht="15">
      <c r="A125" s="47"/>
      <c r="B125" s="53" t="s">
        <v>16</v>
      </c>
      <c r="C125" s="38" t="s">
        <v>35</v>
      </c>
      <c r="D125" s="39" t="s">
        <v>31</v>
      </c>
      <c r="E125" s="39" t="s">
        <v>25</v>
      </c>
      <c r="F125" s="48"/>
      <c r="G125" s="39"/>
      <c r="H125" s="85">
        <f>H126</f>
        <v>8313</v>
      </c>
      <c r="I125" s="27" t="e">
        <f>I135+#REF!</f>
        <v>#REF!</v>
      </c>
      <c r="J125" s="28" t="e">
        <f>J135+#REF!</f>
        <v>#REF!</v>
      </c>
      <c r="K125" s="28" t="e">
        <f>K135+#REF!</f>
        <v>#REF!</v>
      </c>
      <c r="L125" s="28" t="e">
        <f>L135+#REF!</f>
        <v>#REF!</v>
      </c>
      <c r="M125" s="28" t="e">
        <f>M135+#REF!</f>
        <v>#REF!</v>
      </c>
      <c r="N125" s="28" t="e">
        <f>N135+#REF!</f>
        <v>#REF!</v>
      </c>
      <c r="O125" s="28" t="e">
        <f>O135+#REF!</f>
        <v>#REF!</v>
      </c>
      <c r="P125" s="28" t="e">
        <f>P135+#REF!</f>
        <v>#REF!</v>
      </c>
      <c r="Q125" s="28" t="e">
        <f>Q135+#REF!</f>
        <v>#REF!</v>
      </c>
      <c r="R125" s="28" t="e">
        <f>R135+#REF!</f>
        <v>#REF!</v>
      </c>
      <c r="S125" s="37"/>
    </row>
    <row r="126" spans="1:19" s="29" customFormat="1" ht="30">
      <c r="A126" s="47"/>
      <c r="B126" s="65" t="s">
        <v>147</v>
      </c>
      <c r="C126" s="58" t="s">
        <v>35</v>
      </c>
      <c r="D126" s="60" t="s">
        <v>31</v>
      </c>
      <c r="E126" s="60" t="s">
        <v>25</v>
      </c>
      <c r="F126" s="61" t="s">
        <v>26</v>
      </c>
      <c r="G126" s="60"/>
      <c r="H126" s="80">
        <f>H127+H130+H133</f>
        <v>8313</v>
      </c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37"/>
    </row>
    <row r="127" spans="1:19" s="29" customFormat="1" ht="15">
      <c r="A127" s="47"/>
      <c r="B127" s="65" t="s">
        <v>156</v>
      </c>
      <c r="C127" s="58" t="s">
        <v>35</v>
      </c>
      <c r="D127" s="60" t="s">
        <v>31</v>
      </c>
      <c r="E127" s="60" t="s">
        <v>25</v>
      </c>
      <c r="F127" s="61" t="s">
        <v>157</v>
      </c>
      <c r="G127" s="60"/>
      <c r="H127" s="80">
        <f>H128</f>
        <v>50</v>
      </c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37"/>
    </row>
    <row r="128" spans="1:19" s="29" customFormat="1" ht="30">
      <c r="A128" s="47"/>
      <c r="B128" s="65" t="s">
        <v>291</v>
      </c>
      <c r="C128" s="58" t="s">
        <v>35</v>
      </c>
      <c r="D128" s="60" t="s">
        <v>31</v>
      </c>
      <c r="E128" s="60" t="s">
        <v>25</v>
      </c>
      <c r="F128" s="61" t="s">
        <v>158</v>
      </c>
      <c r="G128" s="60"/>
      <c r="H128" s="80">
        <f>H129</f>
        <v>50</v>
      </c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37"/>
    </row>
    <row r="129" spans="1:19" s="29" customFormat="1" ht="45">
      <c r="A129" s="47"/>
      <c r="B129" s="65" t="s">
        <v>326</v>
      </c>
      <c r="C129" s="58" t="s">
        <v>35</v>
      </c>
      <c r="D129" s="60" t="s">
        <v>31</v>
      </c>
      <c r="E129" s="60" t="s">
        <v>25</v>
      </c>
      <c r="F129" s="61" t="s">
        <v>159</v>
      </c>
      <c r="G129" s="60" t="s">
        <v>62</v>
      </c>
      <c r="H129" s="80">
        <v>50</v>
      </c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37"/>
    </row>
    <row r="130" spans="1:19" s="25" customFormat="1" ht="30">
      <c r="A130" s="88"/>
      <c r="B130" s="65" t="s">
        <v>149</v>
      </c>
      <c r="C130" s="58" t="s">
        <v>35</v>
      </c>
      <c r="D130" s="60" t="s">
        <v>31</v>
      </c>
      <c r="E130" s="60" t="s">
        <v>25</v>
      </c>
      <c r="F130" s="61" t="s">
        <v>150</v>
      </c>
      <c r="G130" s="60"/>
      <c r="H130" s="80">
        <f>H131</f>
        <v>100</v>
      </c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36"/>
    </row>
    <row r="131" spans="1:19" s="25" customFormat="1" ht="30">
      <c r="A131" s="88"/>
      <c r="B131" s="65" t="s">
        <v>151</v>
      </c>
      <c r="C131" s="58" t="s">
        <v>35</v>
      </c>
      <c r="D131" s="60" t="s">
        <v>31</v>
      </c>
      <c r="E131" s="60" t="s">
        <v>25</v>
      </c>
      <c r="F131" s="61" t="s">
        <v>152</v>
      </c>
      <c r="G131" s="60"/>
      <c r="H131" s="80">
        <f>H132</f>
        <v>100</v>
      </c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36"/>
    </row>
    <row r="132" spans="1:18" ht="42.75" customHeight="1">
      <c r="A132" s="88"/>
      <c r="B132" s="65" t="s">
        <v>326</v>
      </c>
      <c r="C132" s="58" t="s">
        <v>35</v>
      </c>
      <c r="D132" s="60" t="s">
        <v>31</v>
      </c>
      <c r="E132" s="60" t="s">
        <v>25</v>
      </c>
      <c r="F132" s="61" t="s">
        <v>153</v>
      </c>
      <c r="G132" s="60" t="s">
        <v>62</v>
      </c>
      <c r="H132" s="80">
        <v>100</v>
      </c>
      <c r="I132" s="18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31.5" customHeight="1">
      <c r="A133" s="88"/>
      <c r="B133" s="65" t="s">
        <v>358</v>
      </c>
      <c r="C133" s="58" t="s">
        <v>35</v>
      </c>
      <c r="D133" s="60" t="s">
        <v>31</v>
      </c>
      <c r="E133" s="60" t="s">
        <v>25</v>
      </c>
      <c r="F133" s="61" t="s">
        <v>154</v>
      </c>
      <c r="G133" s="60"/>
      <c r="H133" s="80">
        <f>H135+H136+H137+H138+H139</f>
        <v>8163</v>
      </c>
      <c r="I133" s="18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32.25" customHeight="1">
      <c r="A134" s="88"/>
      <c r="B134" s="65" t="s">
        <v>355</v>
      </c>
      <c r="C134" s="58" t="s">
        <v>35</v>
      </c>
      <c r="D134" s="60" t="s">
        <v>31</v>
      </c>
      <c r="E134" s="60" t="s">
        <v>25</v>
      </c>
      <c r="F134" s="61" t="s">
        <v>359</v>
      </c>
      <c r="G134" s="60"/>
      <c r="H134" s="80">
        <f>H133</f>
        <v>8163</v>
      </c>
      <c r="I134" s="18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75.75" customHeight="1">
      <c r="A135" s="88"/>
      <c r="B135" s="65" t="s">
        <v>184</v>
      </c>
      <c r="C135" s="58" t="s">
        <v>35</v>
      </c>
      <c r="D135" s="60" t="s">
        <v>31</v>
      </c>
      <c r="E135" s="60" t="s">
        <v>25</v>
      </c>
      <c r="F135" s="61" t="s">
        <v>361</v>
      </c>
      <c r="G135" s="60" t="s">
        <v>63</v>
      </c>
      <c r="H135" s="80">
        <v>6105.9</v>
      </c>
      <c r="I135" s="18" t="e">
        <f>I136+#REF!+#REF!+#REF!+#REF!</f>
        <v>#REF!</v>
      </c>
      <c r="J135" s="9" t="e">
        <f>J136+#REF!+#REF!+#REF!+#REF!</f>
        <v>#REF!</v>
      </c>
      <c r="K135" s="9" t="e">
        <f>K136+#REF!+#REF!+#REF!+#REF!</f>
        <v>#REF!</v>
      </c>
      <c r="L135" s="9" t="e">
        <f>L136+#REF!+#REF!+#REF!+#REF!</f>
        <v>#REF!</v>
      </c>
      <c r="M135" s="9" t="e">
        <f>M136+#REF!+#REF!+#REF!+#REF!</f>
        <v>#REF!</v>
      </c>
      <c r="N135" s="9" t="e">
        <f>N136+#REF!+#REF!+#REF!+#REF!</f>
        <v>#REF!</v>
      </c>
      <c r="O135" s="9" t="e">
        <f>O136+#REF!+#REF!+#REF!+#REF!</f>
        <v>#REF!</v>
      </c>
      <c r="P135" s="9" t="e">
        <f>P136+#REF!+#REF!+#REF!+#REF!</f>
        <v>#REF!</v>
      </c>
      <c r="Q135" s="9" t="e">
        <f>Q136+#REF!+#REF!+#REF!+#REF!</f>
        <v>#REF!</v>
      </c>
      <c r="R135" s="9" t="e">
        <f>R136+#REF!+#REF!+#REF!+#REF!</f>
        <v>#REF!</v>
      </c>
    </row>
    <row r="136" spans="1:18" ht="47.25" customHeight="1">
      <c r="A136" s="88"/>
      <c r="B136" s="65" t="s">
        <v>183</v>
      </c>
      <c r="C136" s="58" t="s">
        <v>35</v>
      </c>
      <c r="D136" s="60" t="s">
        <v>31</v>
      </c>
      <c r="E136" s="60" t="s">
        <v>25</v>
      </c>
      <c r="F136" s="61" t="s">
        <v>361</v>
      </c>
      <c r="G136" s="60" t="s">
        <v>62</v>
      </c>
      <c r="H136" s="80">
        <v>1757.2</v>
      </c>
      <c r="I136" s="18" t="e">
        <f>I139+#REF!+#REF!</f>
        <v>#REF!</v>
      </c>
      <c r="J136" s="9" t="e">
        <f>J139+#REF!+#REF!</f>
        <v>#REF!</v>
      </c>
      <c r="K136" s="9" t="e">
        <f>K139+#REF!+#REF!</f>
        <v>#REF!</v>
      </c>
      <c r="L136" s="9" t="e">
        <f>L139+#REF!+#REF!</f>
        <v>#REF!</v>
      </c>
      <c r="M136" s="9" t="e">
        <f>M139+#REF!+#REF!</f>
        <v>#REF!</v>
      </c>
      <c r="N136" s="9" t="e">
        <f>N139+#REF!+#REF!</f>
        <v>#REF!</v>
      </c>
      <c r="O136" s="9" t="e">
        <f>O139+#REF!+#REF!</f>
        <v>#REF!</v>
      </c>
      <c r="P136" s="9" t="e">
        <f>P139+#REF!+#REF!</f>
        <v>#REF!</v>
      </c>
      <c r="Q136" s="9" t="e">
        <f>Q139+#REF!+#REF!</f>
        <v>#REF!</v>
      </c>
      <c r="R136" s="9" t="e">
        <f>R139+#REF!+#REF!</f>
        <v>#REF!</v>
      </c>
    </row>
    <row r="137" spans="1:18" ht="47.25" customHeight="1">
      <c r="A137" s="88"/>
      <c r="B137" s="65" t="s">
        <v>220</v>
      </c>
      <c r="C137" s="58" t="s">
        <v>35</v>
      </c>
      <c r="D137" s="60" t="s">
        <v>31</v>
      </c>
      <c r="E137" s="60" t="s">
        <v>25</v>
      </c>
      <c r="F137" s="61" t="s">
        <v>361</v>
      </c>
      <c r="G137" s="60" t="s">
        <v>54</v>
      </c>
      <c r="H137" s="80">
        <v>227.1</v>
      </c>
      <c r="I137" s="18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15.5" customHeight="1">
      <c r="A138" s="88"/>
      <c r="B138" s="65" t="s">
        <v>280</v>
      </c>
      <c r="C138" s="58" t="s">
        <v>35</v>
      </c>
      <c r="D138" s="60" t="s">
        <v>31</v>
      </c>
      <c r="E138" s="60" t="s">
        <v>25</v>
      </c>
      <c r="F138" s="61" t="s">
        <v>361</v>
      </c>
      <c r="G138" s="60" t="s">
        <v>63</v>
      </c>
      <c r="H138" s="80">
        <v>55.7</v>
      </c>
      <c r="I138" s="18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75">
      <c r="A139" s="88"/>
      <c r="B139" s="65" t="s">
        <v>155</v>
      </c>
      <c r="C139" s="58" t="s">
        <v>35</v>
      </c>
      <c r="D139" s="60" t="s">
        <v>31</v>
      </c>
      <c r="E139" s="60" t="s">
        <v>25</v>
      </c>
      <c r="F139" s="61" t="s">
        <v>361</v>
      </c>
      <c r="G139" s="58" t="s">
        <v>64</v>
      </c>
      <c r="H139" s="80">
        <v>17.1</v>
      </c>
      <c r="I139" s="18" t="e">
        <f>#REF!</f>
        <v>#REF!</v>
      </c>
      <c r="J139" s="9" t="e">
        <f>#REF!</f>
        <v>#REF!</v>
      </c>
      <c r="K139" s="9" t="e">
        <f>#REF!</f>
        <v>#REF!</v>
      </c>
      <c r="L139" s="9" t="e">
        <f>#REF!</f>
        <v>#REF!</v>
      </c>
      <c r="M139" s="9" t="e">
        <f>#REF!</f>
        <v>#REF!</v>
      </c>
      <c r="N139" s="9" t="e">
        <f>#REF!</f>
        <v>#REF!</v>
      </c>
      <c r="O139" s="9" t="e">
        <f>#REF!</f>
        <v>#REF!</v>
      </c>
      <c r="P139" s="9" t="e">
        <f>#REF!</f>
        <v>#REF!</v>
      </c>
      <c r="Q139" s="9" t="e">
        <f>#REF!</f>
        <v>#REF!</v>
      </c>
      <c r="R139" s="9" t="e">
        <f>#REF!</f>
        <v>#REF!</v>
      </c>
    </row>
    <row r="140" spans="1:19" s="29" customFormat="1" ht="21" customHeight="1">
      <c r="A140" s="47"/>
      <c r="B140" s="53" t="s">
        <v>292</v>
      </c>
      <c r="C140" s="38" t="s">
        <v>35</v>
      </c>
      <c r="D140" s="39" t="s">
        <v>31</v>
      </c>
      <c r="E140" s="39" t="s">
        <v>26</v>
      </c>
      <c r="F140" s="48"/>
      <c r="G140" s="39"/>
      <c r="H140" s="85">
        <f>H141</f>
        <v>482.8</v>
      </c>
      <c r="I140" s="27" t="e">
        <f>#REF!</f>
        <v>#REF!</v>
      </c>
      <c r="J140" s="28" t="e">
        <f>#REF!</f>
        <v>#REF!</v>
      </c>
      <c r="K140" s="28" t="e">
        <f>#REF!</f>
        <v>#REF!</v>
      </c>
      <c r="L140" s="28" t="e">
        <f>#REF!</f>
        <v>#REF!</v>
      </c>
      <c r="M140" s="28" t="e">
        <f>#REF!</f>
        <v>#REF!</v>
      </c>
      <c r="N140" s="28" t="e">
        <f>#REF!</f>
        <v>#REF!</v>
      </c>
      <c r="O140" s="28" t="e">
        <f>#REF!</f>
        <v>#REF!</v>
      </c>
      <c r="P140" s="28" t="e">
        <f>#REF!</f>
        <v>#REF!</v>
      </c>
      <c r="Q140" s="28" t="e">
        <f>#REF!</f>
        <v>#REF!</v>
      </c>
      <c r="R140" s="28" t="e">
        <f>#REF!</f>
        <v>#REF!</v>
      </c>
      <c r="S140" s="37"/>
    </row>
    <row r="141" spans="1:18" ht="30">
      <c r="A141" s="88"/>
      <c r="B141" s="65" t="s">
        <v>147</v>
      </c>
      <c r="C141" s="58" t="s">
        <v>35</v>
      </c>
      <c r="D141" s="60" t="s">
        <v>31</v>
      </c>
      <c r="E141" s="60" t="s">
        <v>26</v>
      </c>
      <c r="F141" s="61" t="s">
        <v>26</v>
      </c>
      <c r="G141" s="60"/>
      <c r="H141" s="80">
        <f>H142</f>
        <v>482.8</v>
      </c>
      <c r="I141" s="18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29.25" customHeight="1">
      <c r="A142" s="88"/>
      <c r="B142" s="65" t="s">
        <v>358</v>
      </c>
      <c r="C142" s="58" t="s">
        <v>35</v>
      </c>
      <c r="D142" s="60" t="s">
        <v>31</v>
      </c>
      <c r="E142" s="60" t="s">
        <v>26</v>
      </c>
      <c r="F142" s="61" t="s">
        <v>154</v>
      </c>
      <c r="G142" s="60"/>
      <c r="H142" s="80">
        <f>H144</f>
        <v>482.8</v>
      </c>
      <c r="I142" s="18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33" customHeight="1">
      <c r="A143" s="88"/>
      <c r="B143" s="65" t="s">
        <v>355</v>
      </c>
      <c r="C143" s="58" t="s">
        <v>35</v>
      </c>
      <c r="D143" s="60" t="s">
        <v>31</v>
      </c>
      <c r="E143" s="60" t="s">
        <v>26</v>
      </c>
      <c r="F143" s="61" t="s">
        <v>356</v>
      </c>
      <c r="G143" s="60"/>
      <c r="H143" s="80">
        <f>H144</f>
        <v>482.8</v>
      </c>
      <c r="I143" s="18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87.75" customHeight="1">
      <c r="A144" s="88"/>
      <c r="B144" s="65" t="s">
        <v>95</v>
      </c>
      <c r="C144" s="58" t="s">
        <v>35</v>
      </c>
      <c r="D144" s="58" t="s">
        <v>31</v>
      </c>
      <c r="E144" s="58" t="s">
        <v>26</v>
      </c>
      <c r="F144" s="61" t="s">
        <v>357</v>
      </c>
      <c r="G144" s="60" t="s">
        <v>63</v>
      </c>
      <c r="H144" s="80">
        <v>482.8</v>
      </c>
      <c r="I144" s="18" t="e">
        <f>#REF!</f>
        <v>#REF!</v>
      </c>
      <c r="J144" s="9" t="e">
        <f>#REF!</f>
        <v>#REF!</v>
      </c>
      <c r="K144" s="9" t="e">
        <f>#REF!</f>
        <v>#REF!</v>
      </c>
      <c r="L144" s="9" t="e">
        <f>#REF!</f>
        <v>#REF!</v>
      </c>
      <c r="M144" s="9" t="e">
        <f>#REF!</f>
        <v>#REF!</v>
      </c>
      <c r="N144" s="9" t="e">
        <f>#REF!</f>
        <v>#REF!</v>
      </c>
      <c r="O144" s="9" t="e">
        <f>#REF!</f>
        <v>#REF!</v>
      </c>
      <c r="P144" s="9" t="e">
        <f>#REF!</f>
        <v>#REF!</v>
      </c>
      <c r="Q144" s="9" t="e">
        <f>#REF!</f>
        <v>#REF!</v>
      </c>
      <c r="R144" s="9" t="e">
        <f>#REF!</f>
        <v>#REF!</v>
      </c>
    </row>
    <row r="145" spans="1:18" ht="15">
      <c r="A145" s="88"/>
      <c r="B145" s="45" t="s">
        <v>5</v>
      </c>
      <c r="C145" s="54" t="s">
        <v>35</v>
      </c>
      <c r="D145" s="51" t="s">
        <v>27</v>
      </c>
      <c r="E145" s="51"/>
      <c r="F145" s="52"/>
      <c r="G145" s="51"/>
      <c r="H145" s="84">
        <f>H146</f>
        <v>1312</v>
      </c>
      <c r="I145" s="17" t="e">
        <f aca="true" t="shared" si="6" ref="I145:R145">I146</f>
        <v>#REF!</v>
      </c>
      <c r="J145" s="3" t="e">
        <f t="shared" si="6"/>
        <v>#REF!</v>
      </c>
      <c r="K145" s="3" t="e">
        <f t="shared" si="6"/>
        <v>#REF!</v>
      </c>
      <c r="L145" s="3" t="e">
        <f t="shared" si="6"/>
        <v>#REF!</v>
      </c>
      <c r="M145" s="3" t="e">
        <f t="shared" si="6"/>
        <v>#REF!</v>
      </c>
      <c r="N145" s="3" t="e">
        <f t="shared" si="6"/>
        <v>#REF!</v>
      </c>
      <c r="O145" s="3" t="e">
        <f t="shared" si="6"/>
        <v>#REF!</v>
      </c>
      <c r="P145" s="3" t="e">
        <f t="shared" si="6"/>
        <v>#REF!</v>
      </c>
      <c r="Q145" s="3" t="e">
        <f t="shared" si="6"/>
        <v>#REF!</v>
      </c>
      <c r="R145" s="3" t="e">
        <f t="shared" si="6"/>
        <v>#REF!</v>
      </c>
    </row>
    <row r="146" spans="1:19" s="29" customFormat="1" ht="15">
      <c r="A146" s="47"/>
      <c r="B146" s="53" t="s">
        <v>17</v>
      </c>
      <c r="C146" s="38" t="s">
        <v>35</v>
      </c>
      <c r="D146" s="39" t="s">
        <v>27</v>
      </c>
      <c r="E146" s="39" t="s">
        <v>28</v>
      </c>
      <c r="F146" s="48"/>
      <c r="G146" s="39"/>
      <c r="H146" s="85">
        <f>H147</f>
        <v>1312</v>
      </c>
      <c r="I146" s="27" t="e">
        <f>I149+#REF!+#REF!</f>
        <v>#REF!</v>
      </c>
      <c r="J146" s="28" t="e">
        <f>J149+#REF!+#REF!</f>
        <v>#REF!</v>
      </c>
      <c r="K146" s="28" t="e">
        <f>K149+#REF!+#REF!</f>
        <v>#REF!</v>
      </c>
      <c r="L146" s="28" t="e">
        <f>L149+#REF!+#REF!</f>
        <v>#REF!</v>
      </c>
      <c r="M146" s="28" t="e">
        <f>M149+#REF!+#REF!</f>
        <v>#REF!</v>
      </c>
      <c r="N146" s="28" t="e">
        <f>N149+#REF!+#REF!</f>
        <v>#REF!</v>
      </c>
      <c r="O146" s="28" t="e">
        <f>O149+#REF!+#REF!</f>
        <v>#REF!</v>
      </c>
      <c r="P146" s="28" t="e">
        <f>P149+#REF!+#REF!</f>
        <v>#REF!</v>
      </c>
      <c r="Q146" s="28" t="e">
        <f>Q149+#REF!+#REF!</f>
        <v>#REF!</v>
      </c>
      <c r="R146" s="28" t="e">
        <f>R149+#REF!+#REF!</f>
        <v>#REF!</v>
      </c>
      <c r="S146" s="37"/>
    </row>
    <row r="147" spans="1:19" s="29" customFormat="1" ht="30">
      <c r="A147" s="47"/>
      <c r="B147" s="65" t="s">
        <v>349</v>
      </c>
      <c r="C147" s="58" t="s">
        <v>35</v>
      </c>
      <c r="D147" s="60" t="s">
        <v>27</v>
      </c>
      <c r="E147" s="60" t="s">
        <v>28</v>
      </c>
      <c r="F147" s="61" t="s">
        <v>43</v>
      </c>
      <c r="G147" s="60"/>
      <c r="H147" s="80">
        <f>H148</f>
        <v>1312</v>
      </c>
      <c r="I147" s="27"/>
      <c r="J147" s="28"/>
      <c r="K147" s="28"/>
      <c r="L147" s="28"/>
      <c r="M147" s="28"/>
      <c r="N147" s="28"/>
      <c r="O147" s="28"/>
      <c r="P147" s="28"/>
      <c r="Q147" s="28"/>
      <c r="R147" s="28"/>
      <c r="S147" s="37"/>
    </row>
    <row r="148" spans="1:19" s="29" customFormat="1" ht="30">
      <c r="A148" s="47"/>
      <c r="B148" s="65" t="s">
        <v>300</v>
      </c>
      <c r="C148" s="58" t="s">
        <v>35</v>
      </c>
      <c r="D148" s="60" t="s">
        <v>27</v>
      </c>
      <c r="E148" s="60" t="s">
        <v>28</v>
      </c>
      <c r="F148" s="61" t="s">
        <v>160</v>
      </c>
      <c r="G148" s="60"/>
      <c r="H148" s="80">
        <f>H149+H150</f>
        <v>1312</v>
      </c>
      <c r="I148" s="27"/>
      <c r="J148" s="28"/>
      <c r="K148" s="28"/>
      <c r="L148" s="28"/>
      <c r="M148" s="28"/>
      <c r="N148" s="28"/>
      <c r="O148" s="28"/>
      <c r="P148" s="28"/>
      <c r="Q148" s="28"/>
      <c r="R148" s="28"/>
      <c r="S148" s="37"/>
    </row>
    <row r="149" spans="1:18" ht="44.25" customHeight="1">
      <c r="A149" s="88"/>
      <c r="B149" s="65" t="s">
        <v>278</v>
      </c>
      <c r="C149" s="60" t="s">
        <v>35</v>
      </c>
      <c r="D149" s="60" t="s">
        <v>27</v>
      </c>
      <c r="E149" s="60" t="s">
        <v>28</v>
      </c>
      <c r="F149" s="61" t="s">
        <v>161</v>
      </c>
      <c r="G149" s="60" t="s">
        <v>64</v>
      </c>
      <c r="H149" s="80">
        <v>156</v>
      </c>
      <c r="I149" s="18" t="e">
        <f aca="true" t="shared" si="7" ref="I149:R149">I150</f>
        <v>#REF!</v>
      </c>
      <c r="J149" s="9" t="e">
        <f t="shared" si="7"/>
        <v>#REF!</v>
      </c>
      <c r="K149" s="9" t="e">
        <f t="shared" si="7"/>
        <v>#REF!</v>
      </c>
      <c r="L149" s="9" t="e">
        <f t="shared" si="7"/>
        <v>#REF!</v>
      </c>
      <c r="M149" s="9" t="e">
        <f t="shared" si="7"/>
        <v>#REF!</v>
      </c>
      <c r="N149" s="9" t="e">
        <f t="shared" si="7"/>
        <v>#REF!</v>
      </c>
      <c r="O149" s="9" t="e">
        <f t="shared" si="7"/>
        <v>#REF!</v>
      </c>
      <c r="P149" s="9" t="e">
        <f t="shared" si="7"/>
        <v>#REF!</v>
      </c>
      <c r="Q149" s="9" t="e">
        <f t="shared" si="7"/>
        <v>#REF!</v>
      </c>
      <c r="R149" s="9" t="e">
        <f t="shared" si="7"/>
        <v>#REF!</v>
      </c>
    </row>
    <row r="150" spans="1:18" ht="53.25" customHeight="1">
      <c r="A150" s="88"/>
      <c r="B150" s="65" t="s">
        <v>279</v>
      </c>
      <c r="C150" s="60" t="s">
        <v>35</v>
      </c>
      <c r="D150" s="60" t="s">
        <v>27</v>
      </c>
      <c r="E150" s="60" t="s">
        <v>28</v>
      </c>
      <c r="F150" s="61" t="s">
        <v>162</v>
      </c>
      <c r="G150" s="60" t="s">
        <v>64</v>
      </c>
      <c r="H150" s="80">
        <v>1156</v>
      </c>
      <c r="I150" s="18" t="e">
        <f>#REF!</f>
        <v>#REF!</v>
      </c>
      <c r="J150" s="9" t="e">
        <f>#REF!</f>
        <v>#REF!</v>
      </c>
      <c r="K150" s="9" t="e">
        <f>#REF!</f>
        <v>#REF!</v>
      </c>
      <c r="L150" s="9" t="e">
        <f>#REF!</f>
        <v>#REF!</v>
      </c>
      <c r="M150" s="9" t="e">
        <f>#REF!</f>
        <v>#REF!</v>
      </c>
      <c r="N150" s="9" t="e">
        <f>#REF!</f>
        <v>#REF!</v>
      </c>
      <c r="O150" s="9" t="e">
        <f>#REF!</f>
        <v>#REF!</v>
      </c>
      <c r="P150" s="9" t="e">
        <f>#REF!</f>
        <v>#REF!</v>
      </c>
      <c r="Q150" s="9" t="e">
        <f>#REF!</f>
        <v>#REF!</v>
      </c>
      <c r="R150" s="9" t="e">
        <f>#REF!</f>
        <v>#REF!</v>
      </c>
    </row>
    <row r="151" spans="1:18" ht="15">
      <c r="A151" s="88"/>
      <c r="B151" s="45" t="s">
        <v>6</v>
      </c>
      <c r="C151" s="51" t="s">
        <v>35</v>
      </c>
      <c r="D151" s="51" t="s">
        <v>43</v>
      </c>
      <c r="E151" s="51"/>
      <c r="F151" s="52"/>
      <c r="G151" s="51"/>
      <c r="H151" s="84">
        <f aca="true" t="shared" si="8" ref="H151:R151">H152+H156</f>
        <v>364</v>
      </c>
      <c r="I151" s="18" t="e">
        <f t="shared" si="8"/>
        <v>#REF!</v>
      </c>
      <c r="J151" s="9" t="e">
        <f t="shared" si="8"/>
        <v>#REF!</v>
      </c>
      <c r="K151" s="9" t="e">
        <f t="shared" si="8"/>
        <v>#REF!</v>
      </c>
      <c r="L151" s="9" t="e">
        <f t="shared" si="8"/>
        <v>#REF!</v>
      </c>
      <c r="M151" s="9" t="e">
        <f t="shared" si="8"/>
        <v>#REF!</v>
      </c>
      <c r="N151" s="9" t="e">
        <f t="shared" si="8"/>
        <v>#REF!</v>
      </c>
      <c r="O151" s="9" t="e">
        <f t="shared" si="8"/>
        <v>#REF!</v>
      </c>
      <c r="P151" s="9" t="e">
        <f t="shared" si="8"/>
        <v>#REF!</v>
      </c>
      <c r="Q151" s="9" t="e">
        <f t="shared" si="8"/>
        <v>#REF!</v>
      </c>
      <c r="R151" s="9" t="e">
        <f t="shared" si="8"/>
        <v>#REF!</v>
      </c>
    </row>
    <row r="152" spans="1:19" s="29" customFormat="1" ht="15">
      <c r="A152" s="47"/>
      <c r="B152" s="53" t="s">
        <v>56</v>
      </c>
      <c r="C152" s="39" t="s">
        <v>35</v>
      </c>
      <c r="D152" s="39" t="s">
        <v>43</v>
      </c>
      <c r="E152" s="39" t="s">
        <v>25</v>
      </c>
      <c r="F152" s="48"/>
      <c r="G152" s="39"/>
      <c r="H152" s="85">
        <f>H153</f>
        <v>150</v>
      </c>
      <c r="I152" s="27" t="e">
        <f aca="true" t="shared" si="9" ref="I152:R152">I155</f>
        <v>#REF!</v>
      </c>
      <c r="J152" s="28" t="e">
        <f t="shared" si="9"/>
        <v>#REF!</v>
      </c>
      <c r="K152" s="28" t="e">
        <f t="shared" si="9"/>
        <v>#REF!</v>
      </c>
      <c r="L152" s="28" t="e">
        <f t="shared" si="9"/>
        <v>#REF!</v>
      </c>
      <c r="M152" s="28" t="e">
        <f t="shared" si="9"/>
        <v>#REF!</v>
      </c>
      <c r="N152" s="28" t="e">
        <f t="shared" si="9"/>
        <v>#REF!</v>
      </c>
      <c r="O152" s="28" t="e">
        <f t="shared" si="9"/>
        <v>#REF!</v>
      </c>
      <c r="P152" s="28" t="e">
        <f t="shared" si="9"/>
        <v>#REF!</v>
      </c>
      <c r="Q152" s="28" t="e">
        <f t="shared" si="9"/>
        <v>#REF!</v>
      </c>
      <c r="R152" s="28" t="e">
        <f t="shared" si="9"/>
        <v>#REF!</v>
      </c>
      <c r="S152" s="37"/>
    </row>
    <row r="153" spans="1:19" s="25" customFormat="1" ht="30">
      <c r="A153" s="88"/>
      <c r="B153" s="65" t="s">
        <v>163</v>
      </c>
      <c r="C153" s="60" t="s">
        <v>35</v>
      </c>
      <c r="D153" s="60" t="s">
        <v>43</v>
      </c>
      <c r="E153" s="60" t="s">
        <v>25</v>
      </c>
      <c r="F153" s="61" t="s">
        <v>32</v>
      </c>
      <c r="G153" s="60"/>
      <c r="H153" s="80">
        <f>H154</f>
        <v>150</v>
      </c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36"/>
    </row>
    <row r="154" spans="1:19" s="25" customFormat="1" ht="30">
      <c r="A154" s="88"/>
      <c r="B154" s="65" t="s">
        <v>301</v>
      </c>
      <c r="C154" s="60" t="s">
        <v>35</v>
      </c>
      <c r="D154" s="60" t="s">
        <v>43</v>
      </c>
      <c r="E154" s="60" t="s">
        <v>25</v>
      </c>
      <c r="F154" s="61" t="s">
        <v>164</v>
      </c>
      <c r="G154" s="60"/>
      <c r="H154" s="80">
        <f>H155</f>
        <v>150</v>
      </c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36"/>
    </row>
    <row r="155" spans="1:18" ht="45">
      <c r="A155" s="88"/>
      <c r="B155" s="65" t="s">
        <v>327</v>
      </c>
      <c r="C155" s="58" t="s">
        <v>35</v>
      </c>
      <c r="D155" s="58" t="s">
        <v>43</v>
      </c>
      <c r="E155" s="58" t="s">
        <v>25</v>
      </c>
      <c r="F155" s="61" t="s">
        <v>165</v>
      </c>
      <c r="G155" s="60" t="s">
        <v>62</v>
      </c>
      <c r="H155" s="80">
        <v>150</v>
      </c>
      <c r="I155" s="18" t="e">
        <f>#REF!</f>
        <v>#REF!</v>
      </c>
      <c r="J155" s="9" t="e">
        <f>#REF!</f>
        <v>#REF!</v>
      </c>
      <c r="K155" s="9" t="e">
        <f>#REF!</f>
        <v>#REF!</v>
      </c>
      <c r="L155" s="9" t="e">
        <f>#REF!</f>
        <v>#REF!</v>
      </c>
      <c r="M155" s="9" t="e">
        <f>#REF!</f>
        <v>#REF!</v>
      </c>
      <c r="N155" s="9" t="e">
        <f>#REF!</f>
        <v>#REF!</v>
      </c>
      <c r="O155" s="9" t="e">
        <f>#REF!</f>
        <v>#REF!</v>
      </c>
      <c r="P155" s="9" t="e">
        <f>#REF!</f>
        <v>#REF!</v>
      </c>
      <c r="Q155" s="9" t="e">
        <f>#REF!</f>
        <v>#REF!</v>
      </c>
      <c r="R155" s="9" t="e">
        <f>#REF!</f>
        <v>#REF!</v>
      </c>
    </row>
    <row r="156" spans="1:19" s="29" customFormat="1" ht="20.25" customHeight="1">
      <c r="A156" s="47"/>
      <c r="B156" s="53" t="s">
        <v>9</v>
      </c>
      <c r="C156" s="39" t="s">
        <v>35</v>
      </c>
      <c r="D156" s="39" t="s">
        <v>43</v>
      </c>
      <c r="E156" s="39" t="s">
        <v>33</v>
      </c>
      <c r="F156" s="48"/>
      <c r="G156" s="39"/>
      <c r="H156" s="85">
        <f>H157</f>
        <v>214</v>
      </c>
      <c r="I156" s="27" t="e">
        <f>#REF!+#REF!</f>
        <v>#REF!</v>
      </c>
      <c r="J156" s="28" t="e">
        <f>#REF!+#REF!</f>
        <v>#REF!</v>
      </c>
      <c r="K156" s="28" t="e">
        <f>#REF!+#REF!</f>
        <v>#REF!</v>
      </c>
      <c r="L156" s="28" t="e">
        <f>#REF!+#REF!</f>
        <v>#REF!</v>
      </c>
      <c r="M156" s="28" t="e">
        <f>#REF!+#REF!</f>
        <v>#REF!</v>
      </c>
      <c r="N156" s="28" t="e">
        <f>#REF!+#REF!</f>
        <v>#REF!</v>
      </c>
      <c r="O156" s="28" t="e">
        <f>#REF!+#REF!</f>
        <v>#REF!</v>
      </c>
      <c r="P156" s="28" t="e">
        <f>#REF!+#REF!</f>
        <v>#REF!</v>
      </c>
      <c r="Q156" s="28" t="e">
        <f>#REF!+#REF!</f>
        <v>#REF!</v>
      </c>
      <c r="R156" s="28" t="e">
        <f>#REF!+#REF!</f>
        <v>#REF!</v>
      </c>
      <c r="S156" s="37"/>
    </row>
    <row r="157" spans="1:19" s="29" customFormat="1" ht="33.75" customHeight="1">
      <c r="A157" s="47"/>
      <c r="B157" s="65" t="s">
        <v>147</v>
      </c>
      <c r="C157" s="58" t="s">
        <v>35</v>
      </c>
      <c r="D157" s="60" t="s">
        <v>43</v>
      </c>
      <c r="E157" s="60" t="s">
        <v>33</v>
      </c>
      <c r="F157" s="61" t="s">
        <v>26</v>
      </c>
      <c r="G157" s="60"/>
      <c r="H157" s="80">
        <f>H158</f>
        <v>214</v>
      </c>
      <c r="I157" s="27"/>
      <c r="J157" s="28"/>
      <c r="K157" s="28"/>
      <c r="L157" s="28"/>
      <c r="M157" s="28"/>
      <c r="N157" s="28"/>
      <c r="O157" s="28"/>
      <c r="P157" s="28"/>
      <c r="Q157" s="28"/>
      <c r="R157" s="28"/>
      <c r="S157" s="37"/>
    </row>
    <row r="158" spans="1:19" s="29" customFormat="1" ht="30" customHeight="1">
      <c r="A158" s="47"/>
      <c r="B158" s="65" t="s">
        <v>358</v>
      </c>
      <c r="C158" s="58" t="s">
        <v>35</v>
      </c>
      <c r="D158" s="60" t="s">
        <v>43</v>
      </c>
      <c r="E158" s="60" t="s">
        <v>33</v>
      </c>
      <c r="F158" s="61" t="s">
        <v>154</v>
      </c>
      <c r="G158" s="60"/>
      <c r="H158" s="80">
        <f>H160</f>
        <v>214</v>
      </c>
      <c r="I158" s="27"/>
      <c r="J158" s="28"/>
      <c r="K158" s="28"/>
      <c r="L158" s="28"/>
      <c r="M158" s="28"/>
      <c r="N158" s="28"/>
      <c r="O158" s="28"/>
      <c r="P158" s="28"/>
      <c r="Q158" s="28"/>
      <c r="R158" s="28"/>
      <c r="S158" s="37"/>
    </row>
    <row r="159" spans="1:19" s="29" customFormat="1" ht="31.5" customHeight="1">
      <c r="A159" s="47"/>
      <c r="B159" s="65" t="s">
        <v>355</v>
      </c>
      <c r="C159" s="58" t="s">
        <v>35</v>
      </c>
      <c r="D159" s="60" t="s">
        <v>43</v>
      </c>
      <c r="E159" s="60" t="s">
        <v>33</v>
      </c>
      <c r="F159" s="61" t="s">
        <v>356</v>
      </c>
      <c r="G159" s="60"/>
      <c r="H159" s="80">
        <f>H160</f>
        <v>214</v>
      </c>
      <c r="I159" s="27"/>
      <c r="J159" s="28"/>
      <c r="K159" s="28"/>
      <c r="L159" s="28"/>
      <c r="M159" s="28"/>
      <c r="N159" s="28"/>
      <c r="O159" s="28"/>
      <c r="P159" s="28"/>
      <c r="Q159" s="28"/>
      <c r="R159" s="28"/>
      <c r="S159" s="37"/>
    </row>
    <row r="160" spans="1:19" s="29" customFormat="1" ht="92.25" customHeight="1">
      <c r="A160" s="47"/>
      <c r="B160" s="65" t="s">
        <v>95</v>
      </c>
      <c r="C160" s="58" t="s">
        <v>35</v>
      </c>
      <c r="D160" s="58" t="s">
        <v>43</v>
      </c>
      <c r="E160" s="58" t="s">
        <v>33</v>
      </c>
      <c r="F160" s="61" t="s">
        <v>357</v>
      </c>
      <c r="G160" s="60" t="s">
        <v>63</v>
      </c>
      <c r="H160" s="80">
        <v>214</v>
      </c>
      <c r="I160" s="27"/>
      <c r="J160" s="28"/>
      <c r="K160" s="28"/>
      <c r="L160" s="28"/>
      <c r="M160" s="28"/>
      <c r="N160" s="28"/>
      <c r="O160" s="28"/>
      <c r="P160" s="28"/>
      <c r="Q160" s="28"/>
      <c r="R160" s="28"/>
      <c r="S160" s="37"/>
    </row>
    <row r="161" spans="1:18" ht="45" customHeight="1">
      <c r="A161" s="88"/>
      <c r="B161" s="45" t="s">
        <v>76</v>
      </c>
      <c r="C161" s="51" t="s">
        <v>36</v>
      </c>
      <c r="D161" s="51"/>
      <c r="E161" s="51"/>
      <c r="F161" s="52"/>
      <c r="G161" s="51"/>
      <c r="H161" s="84">
        <f>H162+H204</f>
        <v>181756.8</v>
      </c>
      <c r="I161" s="17" t="e">
        <f>I167+#REF!</f>
        <v>#REF!</v>
      </c>
      <c r="J161" s="3" t="e">
        <f>J167+#REF!</f>
        <v>#REF!</v>
      </c>
      <c r="K161" s="3" t="e">
        <f>K167+#REF!</f>
        <v>#REF!</v>
      </c>
      <c r="L161" s="3" t="e">
        <f>L167+#REF!</f>
        <v>#REF!</v>
      </c>
      <c r="M161" s="3" t="e">
        <f>M167+#REF!</f>
        <v>#REF!</v>
      </c>
      <c r="N161" s="3" t="e">
        <f>N167+#REF!</f>
        <v>#REF!</v>
      </c>
      <c r="O161" s="3" t="e">
        <f>O167+#REF!</f>
        <v>#REF!</v>
      </c>
      <c r="P161" s="3" t="e">
        <f>P167+#REF!</f>
        <v>#REF!</v>
      </c>
      <c r="Q161" s="3" t="e">
        <f>Q167+#REF!</f>
        <v>#REF!</v>
      </c>
      <c r="R161" s="16" t="e">
        <f>R167+#REF!</f>
        <v>#REF!</v>
      </c>
    </row>
    <row r="162" spans="1:18" ht="15">
      <c r="A162" s="88"/>
      <c r="B162" s="45" t="s">
        <v>1</v>
      </c>
      <c r="C162" s="51" t="s">
        <v>36</v>
      </c>
      <c r="D162" s="51" t="s">
        <v>32</v>
      </c>
      <c r="E162" s="51"/>
      <c r="F162" s="52"/>
      <c r="G162" s="51"/>
      <c r="H162" s="84">
        <f>H163+H174+H189</f>
        <v>173800.8</v>
      </c>
      <c r="I162" s="17"/>
      <c r="J162" s="3"/>
      <c r="K162" s="3"/>
      <c r="L162" s="3"/>
      <c r="M162" s="3"/>
      <c r="N162" s="3"/>
      <c r="O162" s="3"/>
      <c r="P162" s="3"/>
      <c r="Q162" s="3"/>
      <c r="R162" s="3"/>
    </row>
    <row r="163" spans="1:19" s="29" customFormat="1" ht="15">
      <c r="A163" s="47"/>
      <c r="B163" s="53" t="s">
        <v>11</v>
      </c>
      <c r="C163" s="39" t="s">
        <v>36</v>
      </c>
      <c r="D163" s="39" t="s">
        <v>32</v>
      </c>
      <c r="E163" s="39" t="s">
        <v>25</v>
      </c>
      <c r="F163" s="48"/>
      <c r="G163" s="39"/>
      <c r="H163" s="85">
        <f>H164</f>
        <v>50948.2</v>
      </c>
      <c r="I163" s="31"/>
      <c r="J163" s="32"/>
      <c r="K163" s="32"/>
      <c r="L163" s="32"/>
      <c r="M163" s="32"/>
      <c r="N163" s="32"/>
      <c r="O163" s="32"/>
      <c r="P163" s="32"/>
      <c r="Q163" s="32"/>
      <c r="R163" s="32"/>
      <c r="S163" s="37"/>
    </row>
    <row r="164" spans="1:19" s="25" customFormat="1" ht="28.5" customHeight="1">
      <c r="A164" s="88"/>
      <c r="B164" s="65" t="s">
        <v>135</v>
      </c>
      <c r="C164" s="60" t="s">
        <v>36</v>
      </c>
      <c r="D164" s="60" t="s">
        <v>32</v>
      </c>
      <c r="E164" s="60" t="s">
        <v>25</v>
      </c>
      <c r="F164" s="61" t="s">
        <v>28</v>
      </c>
      <c r="G164" s="60"/>
      <c r="H164" s="80">
        <f>H165</f>
        <v>50948.2</v>
      </c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36"/>
    </row>
    <row r="165" spans="1:19" s="25" customFormat="1" ht="33.75" customHeight="1">
      <c r="A165" s="88"/>
      <c r="B165" s="65" t="s">
        <v>166</v>
      </c>
      <c r="C165" s="60" t="s">
        <v>36</v>
      </c>
      <c r="D165" s="60" t="s">
        <v>32</v>
      </c>
      <c r="E165" s="60" t="s">
        <v>25</v>
      </c>
      <c r="F165" s="61" t="s">
        <v>167</v>
      </c>
      <c r="G165" s="60"/>
      <c r="H165" s="80">
        <f>H166</f>
        <v>50948.2</v>
      </c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36"/>
    </row>
    <row r="166" spans="1:19" s="25" customFormat="1" ht="30">
      <c r="A166" s="88"/>
      <c r="B166" s="65" t="s">
        <v>169</v>
      </c>
      <c r="C166" s="60" t="s">
        <v>36</v>
      </c>
      <c r="D166" s="60" t="s">
        <v>32</v>
      </c>
      <c r="E166" s="60" t="s">
        <v>25</v>
      </c>
      <c r="F166" s="61" t="s">
        <v>168</v>
      </c>
      <c r="G166" s="60"/>
      <c r="H166" s="80">
        <f>H167+H168+H169+H170+H171+H172+H173</f>
        <v>50948.2</v>
      </c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36"/>
    </row>
    <row r="167" spans="1:18" ht="60">
      <c r="A167" s="88"/>
      <c r="B167" s="65" t="s">
        <v>329</v>
      </c>
      <c r="C167" s="60" t="s">
        <v>36</v>
      </c>
      <c r="D167" s="60" t="s">
        <v>32</v>
      </c>
      <c r="E167" s="60" t="s">
        <v>25</v>
      </c>
      <c r="F167" s="61" t="s">
        <v>171</v>
      </c>
      <c r="G167" s="60" t="s">
        <v>62</v>
      </c>
      <c r="H167" s="80">
        <v>14662.8</v>
      </c>
      <c r="I167" s="17" t="e">
        <f>I168+#REF!+#REF!</f>
        <v>#REF!</v>
      </c>
      <c r="J167" s="3" t="e">
        <f>J168+#REF!+#REF!</f>
        <v>#REF!</v>
      </c>
      <c r="K167" s="3" t="e">
        <f>K168+#REF!+#REF!</f>
        <v>#REF!</v>
      </c>
      <c r="L167" s="3" t="e">
        <f>L168+#REF!+#REF!</f>
        <v>#REF!</v>
      </c>
      <c r="M167" s="3" t="e">
        <f>M168+#REF!+#REF!</f>
        <v>#REF!</v>
      </c>
      <c r="N167" s="3" t="e">
        <f>N168+#REF!+#REF!</f>
        <v>#REF!</v>
      </c>
      <c r="O167" s="3" t="e">
        <f>O168+#REF!+#REF!</f>
        <v>#REF!</v>
      </c>
      <c r="P167" s="3" t="e">
        <f>P168+#REF!+#REF!</f>
        <v>#REF!</v>
      </c>
      <c r="Q167" s="3" t="e">
        <f>Q168+#REF!+#REF!</f>
        <v>#REF!</v>
      </c>
      <c r="R167" s="3" t="e">
        <f>R168+#REF!+#REF!</f>
        <v>#REF!</v>
      </c>
    </row>
    <row r="168" spans="1:18" ht="50.25" customHeight="1">
      <c r="A168" s="88"/>
      <c r="B168" s="65" t="s">
        <v>170</v>
      </c>
      <c r="C168" s="60" t="s">
        <v>36</v>
      </c>
      <c r="D168" s="60" t="s">
        <v>32</v>
      </c>
      <c r="E168" s="60" t="s">
        <v>25</v>
      </c>
      <c r="F168" s="61" t="s">
        <v>171</v>
      </c>
      <c r="G168" s="60" t="s">
        <v>54</v>
      </c>
      <c r="H168" s="80">
        <v>153.5</v>
      </c>
      <c r="I168" s="17" t="e">
        <f aca="true" t="shared" si="10" ref="I168:R168">I169</f>
        <v>#REF!</v>
      </c>
      <c r="J168" s="3" t="e">
        <f t="shared" si="10"/>
        <v>#REF!</v>
      </c>
      <c r="K168" s="3" t="e">
        <f t="shared" si="10"/>
        <v>#REF!</v>
      </c>
      <c r="L168" s="3" t="e">
        <f t="shared" si="10"/>
        <v>#REF!</v>
      </c>
      <c r="M168" s="3" t="e">
        <f t="shared" si="10"/>
        <v>#REF!</v>
      </c>
      <c r="N168" s="3" t="e">
        <f t="shared" si="10"/>
        <v>#REF!</v>
      </c>
      <c r="O168" s="3" t="e">
        <f t="shared" si="10"/>
        <v>#REF!</v>
      </c>
      <c r="P168" s="3" t="e">
        <f t="shared" si="10"/>
        <v>#REF!</v>
      </c>
      <c r="Q168" s="3" t="e">
        <f t="shared" si="10"/>
        <v>#REF!</v>
      </c>
      <c r="R168" s="3" t="e">
        <f t="shared" si="10"/>
        <v>#REF!</v>
      </c>
    </row>
    <row r="169" spans="1:18" ht="90.75" customHeight="1">
      <c r="A169" s="88"/>
      <c r="B169" s="65" t="s">
        <v>293</v>
      </c>
      <c r="C169" s="60" t="s">
        <v>36</v>
      </c>
      <c r="D169" s="60" t="s">
        <v>32</v>
      </c>
      <c r="E169" s="60" t="s">
        <v>25</v>
      </c>
      <c r="F169" s="61" t="s">
        <v>172</v>
      </c>
      <c r="G169" s="60" t="s">
        <v>63</v>
      </c>
      <c r="H169" s="80">
        <v>32207.4</v>
      </c>
      <c r="I169" s="18" t="e">
        <f>#REF!+#REF!+#REF!+#REF!+#REF!+#REF!+#REF!+I209</f>
        <v>#REF!</v>
      </c>
      <c r="J169" s="9" t="e">
        <f>#REF!+#REF!+#REF!+#REF!+#REF!+#REF!+#REF!+J209</f>
        <v>#REF!</v>
      </c>
      <c r="K169" s="9" t="e">
        <f>#REF!+#REF!+#REF!+#REF!+#REF!+#REF!+#REF!+K209</f>
        <v>#REF!</v>
      </c>
      <c r="L169" s="9" t="e">
        <f>#REF!+#REF!+#REF!+#REF!+#REF!+#REF!+#REF!+L209</f>
        <v>#REF!</v>
      </c>
      <c r="M169" s="9" t="e">
        <f>#REF!+#REF!+#REF!+#REF!+#REF!+#REF!+#REF!+M209</f>
        <v>#REF!</v>
      </c>
      <c r="N169" s="9" t="e">
        <f>#REF!+#REF!+#REF!+#REF!+#REF!+#REF!+#REF!+N209</f>
        <v>#REF!</v>
      </c>
      <c r="O169" s="9" t="e">
        <f>#REF!+#REF!+#REF!+#REF!+#REF!+#REF!+#REF!+O209</f>
        <v>#REF!</v>
      </c>
      <c r="P169" s="9" t="e">
        <f>#REF!+#REF!+#REF!+#REF!+#REF!+#REF!+#REF!+P209</f>
        <v>#REF!</v>
      </c>
      <c r="Q169" s="9" t="e">
        <f>#REF!+#REF!+#REF!+#REF!+#REF!+#REF!+#REF!+Q209</f>
        <v>#REF!</v>
      </c>
      <c r="R169" s="9" t="e">
        <f>#REF!+#REF!+#REF!+#REF!+#REF!+#REF!+#REF!+R209</f>
        <v>#REF!</v>
      </c>
    </row>
    <row r="170" spans="1:18" ht="63.75" customHeight="1">
      <c r="A170" s="88"/>
      <c r="B170" s="65" t="s">
        <v>328</v>
      </c>
      <c r="C170" s="60" t="s">
        <v>36</v>
      </c>
      <c r="D170" s="58" t="s">
        <v>32</v>
      </c>
      <c r="E170" s="60" t="s">
        <v>25</v>
      </c>
      <c r="F170" s="61" t="s">
        <v>172</v>
      </c>
      <c r="G170" s="60" t="s">
        <v>62</v>
      </c>
      <c r="H170" s="80">
        <v>605.1</v>
      </c>
      <c r="I170" s="18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25.25" customHeight="1">
      <c r="A171" s="88"/>
      <c r="B171" s="65" t="s">
        <v>140</v>
      </c>
      <c r="C171" s="60" t="s">
        <v>36</v>
      </c>
      <c r="D171" s="58" t="s">
        <v>32</v>
      </c>
      <c r="E171" s="60" t="s">
        <v>25</v>
      </c>
      <c r="F171" s="59" t="s">
        <v>174</v>
      </c>
      <c r="G171" s="60" t="s">
        <v>63</v>
      </c>
      <c r="H171" s="80">
        <v>498.4</v>
      </c>
      <c r="I171" s="18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90">
      <c r="A172" s="88"/>
      <c r="B172" s="65" t="s">
        <v>173</v>
      </c>
      <c r="C172" s="60" t="s">
        <v>36</v>
      </c>
      <c r="D172" s="58" t="s">
        <v>32</v>
      </c>
      <c r="E172" s="60" t="s">
        <v>25</v>
      </c>
      <c r="F172" s="59" t="s">
        <v>174</v>
      </c>
      <c r="G172" s="60" t="s">
        <v>64</v>
      </c>
      <c r="H172" s="80">
        <v>21.6</v>
      </c>
      <c r="I172" s="18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68.25" customHeight="1">
      <c r="A173" s="88"/>
      <c r="B173" s="65" t="s">
        <v>330</v>
      </c>
      <c r="C173" s="60" t="s">
        <v>36</v>
      </c>
      <c r="D173" s="58" t="s">
        <v>32</v>
      </c>
      <c r="E173" s="60" t="s">
        <v>25</v>
      </c>
      <c r="F173" s="61" t="s">
        <v>175</v>
      </c>
      <c r="G173" s="60" t="s">
        <v>62</v>
      </c>
      <c r="H173" s="80">
        <v>2799.4</v>
      </c>
      <c r="I173" s="18"/>
      <c r="J173" s="9"/>
      <c r="K173" s="9"/>
      <c r="L173" s="9"/>
      <c r="M173" s="9"/>
      <c r="N173" s="9"/>
      <c r="O173" s="9"/>
      <c r="P173" s="9"/>
      <c r="Q173" s="9"/>
      <c r="R173" s="9"/>
    </row>
    <row r="174" spans="1:20" s="29" customFormat="1" ht="15">
      <c r="A174" s="47"/>
      <c r="B174" s="53" t="s">
        <v>14</v>
      </c>
      <c r="C174" s="39" t="s">
        <v>36</v>
      </c>
      <c r="D174" s="39" t="s">
        <v>32</v>
      </c>
      <c r="E174" s="39" t="s">
        <v>29</v>
      </c>
      <c r="F174" s="48"/>
      <c r="G174" s="39"/>
      <c r="H174" s="85">
        <f>H175</f>
        <v>119813.29999999999</v>
      </c>
      <c r="I174" s="27"/>
      <c r="J174" s="28"/>
      <c r="K174" s="28"/>
      <c r="L174" s="28"/>
      <c r="M174" s="28"/>
      <c r="N174" s="28"/>
      <c r="O174" s="28"/>
      <c r="P174" s="28"/>
      <c r="Q174" s="28"/>
      <c r="R174" s="28"/>
      <c r="S174" s="37"/>
      <c r="T174" s="37"/>
    </row>
    <row r="175" spans="1:20" s="29" customFormat="1" ht="15">
      <c r="A175" s="47"/>
      <c r="B175" s="65" t="s">
        <v>135</v>
      </c>
      <c r="C175" s="60" t="s">
        <v>36</v>
      </c>
      <c r="D175" s="60" t="s">
        <v>32</v>
      </c>
      <c r="E175" s="60" t="s">
        <v>29</v>
      </c>
      <c r="F175" s="61" t="s">
        <v>28</v>
      </c>
      <c r="G175" s="60"/>
      <c r="H175" s="80">
        <f>H176</f>
        <v>119813.29999999999</v>
      </c>
      <c r="I175" s="27"/>
      <c r="J175" s="28"/>
      <c r="K175" s="28"/>
      <c r="L175" s="28"/>
      <c r="M175" s="28"/>
      <c r="N175" s="28"/>
      <c r="O175" s="28"/>
      <c r="P175" s="28"/>
      <c r="Q175" s="28"/>
      <c r="R175" s="28"/>
      <c r="S175" s="37"/>
      <c r="T175" s="37"/>
    </row>
    <row r="176" spans="1:20" s="29" customFormat="1" ht="30">
      <c r="A176" s="47"/>
      <c r="B176" s="65" t="s">
        <v>176</v>
      </c>
      <c r="C176" s="60" t="s">
        <v>36</v>
      </c>
      <c r="D176" s="60" t="s">
        <v>32</v>
      </c>
      <c r="E176" s="60" t="s">
        <v>29</v>
      </c>
      <c r="F176" s="61" t="s">
        <v>177</v>
      </c>
      <c r="G176" s="60"/>
      <c r="H176" s="80">
        <f>H177</f>
        <v>119813.29999999999</v>
      </c>
      <c r="I176" s="27"/>
      <c r="J176" s="28"/>
      <c r="K176" s="28"/>
      <c r="L176" s="28"/>
      <c r="M176" s="28"/>
      <c r="N176" s="28"/>
      <c r="O176" s="28"/>
      <c r="P176" s="28"/>
      <c r="Q176" s="28"/>
      <c r="R176" s="28"/>
      <c r="S176" s="37"/>
      <c r="T176" s="37"/>
    </row>
    <row r="177" spans="1:20" s="29" customFormat="1" ht="30">
      <c r="A177" s="47"/>
      <c r="B177" s="65" t="s">
        <v>305</v>
      </c>
      <c r="C177" s="60" t="s">
        <v>36</v>
      </c>
      <c r="D177" s="60" t="s">
        <v>32</v>
      </c>
      <c r="E177" s="60" t="s">
        <v>29</v>
      </c>
      <c r="F177" s="61" t="s">
        <v>298</v>
      </c>
      <c r="G177" s="60"/>
      <c r="H177" s="80">
        <f>H178+H179+H180+H181+H182+H183+H184+H185+H186+H187+H188</f>
        <v>119813.29999999999</v>
      </c>
      <c r="I177" s="27"/>
      <c r="J177" s="28"/>
      <c r="K177" s="28"/>
      <c r="L177" s="28"/>
      <c r="M177" s="28"/>
      <c r="N177" s="28"/>
      <c r="O177" s="28"/>
      <c r="P177" s="28"/>
      <c r="Q177" s="28"/>
      <c r="R177" s="28"/>
      <c r="S177" s="37"/>
      <c r="T177" s="37"/>
    </row>
    <row r="178" spans="1:18" ht="52.5" customHeight="1">
      <c r="A178" s="88"/>
      <c r="B178" s="65" t="s">
        <v>331</v>
      </c>
      <c r="C178" s="60" t="s">
        <v>36</v>
      </c>
      <c r="D178" s="60" t="s">
        <v>32</v>
      </c>
      <c r="E178" s="60" t="s">
        <v>29</v>
      </c>
      <c r="F178" s="61" t="s">
        <v>179</v>
      </c>
      <c r="G178" s="60" t="s">
        <v>62</v>
      </c>
      <c r="H178" s="80">
        <v>17839</v>
      </c>
      <c r="I178" s="18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51" customHeight="1">
      <c r="A179" s="88"/>
      <c r="B179" s="65" t="s">
        <v>178</v>
      </c>
      <c r="C179" s="60" t="s">
        <v>36</v>
      </c>
      <c r="D179" s="60" t="s">
        <v>32</v>
      </c>
      <c r="E179" s="60" t="s">
        <v>29</v>
      </c>
      <c r="F179" s="61" t="s">
        <v>180</v>
      </c>
      <c r="G179" s="60" t="s">
        <v>54</v>
      </c>
      <c r="H179" s="80">
        <v>795.5</v>
      </c>
      <c r="I179" s="18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75">
      <c r="A180" s="88"/>
      <c r="B180" s="65" t="s">
        <v>294</v>
      </c>
      <c r="C180" s="60" t="s">
        <v>36</v>
      </c>
      <c r="D180" s="60" t="s">
        <v>32</v>
      </c>
      <c r="E180" s="60" t="s">
        <v>29</v>
      </c>
      <c r="F180" s="61" t="s">
        <v>181</v>
      </c>
      <c r="G180" s="58" t="s">
        <v>63</v>
      </c>
      <c r="H180" s="80">
        <v>93277.6</v>
      </c>
      <c r="I180" s="18">
        <f aca="true" t="shared" si="11" ref="I180:R180">I181+I197</f>
        <v>0</v>
      </c>
      <c r="J180" s="9">
        <f t="shared" si="11"/>
        <v>0</v>
      </c>
      <c r="K180" s="9">
        <f t="shared" si="11"/>
        <v>0</v>
      </c>
      <c r="L180" s="9">
        <f t="shared" si="11"/>
        <v>0</v>
      </c>
      <c r="M180" s="9">
        <f t="shared" si="11"/>
        <v>0</v>
      </c>
      <c r="N180" s="9">
        <f t="shared" si="11"/>
        <v>0</v>
      </c>
      <c r="O180" s="9">
        <f t="shared" si="11"/>
        <v>0</v>
      </c>
      <c r="P180" s="9">
        <f t="shared" si="11"/>
        <v>0</v>
      </c>
      <c r="Q180" s="9">
        <f t="shared" si="11"/>
        <v>0</v>
      </c>
      <c r="R180" s="9">
        <f t="shared" si="11"/>
        <v>0</v>
      </c>
    </row>
    <row r="181" spans="1:18" ht="42" customHeight="1">
      <c r="A181" s="88"/>
      <c r="B181" s="65" t="s">
        <v>332</v>
      </c>
      <c r="C181" s="60" t="s">
        <v>36</v>
      </c>
      <c r="D181" s="60" t="s">
        <v>32</v>
      </c>
      <c r="E181" s="60" t="s">
        <v>29</v>
      </c>
      <c r="F181" s="61" t="s">
        <v>181</v>
      </c>
      <c r="G181" s="58" t="s">
        <v>62</v>
      </c>
      <c r="H181" s="80">
        <v>1806.4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25.25" customHeight="1">
      <c r="A182" s="88"/>
      <c r="B182" s="65" t="s">
        <v>193</v>
      </c>
      <c r="C182" s="60" t="s">
        <v>36</v>
      </c>
      <c r="D182" s="58" t="s">
        <v>32</v>
      </c>
      <c r="E182" s="60" t="s">
        <v>29</v>
      </c>
      <c r="F182" s="59" t="s">
        <v>182</v>
      </c>
      <c r="G182" s="60" t="s">
        <v>63</v>
      </c>
      <c r="H182" s="80">
        <v>1748.8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90">
      <c r="A183" s="88"/>
      <c r="B183" s="65" t="s">
        <v>173</v>
      </c>
      <c r="C183" s="60" t="s">
        <v>36</v>
      </c>
      <c r="D183" s="58" t="s">
        <v>32</v>
      </c>
      <c r="E183" s="60" t="s">
        <v>29</v>
      </c>
      <c r="F183" s="59" t="s">
        <v>182</v>
      </c>
      <c r="G183" s="60" t="s">
        <v>64</v>
      </c>
      <c r="H183" s="80">
        <v>92.2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90.75" customHeight="1">
      <c r="A184" s="88"/>
      <c r="B184" s="65" t="s">
        <v>189</v>
      </c>
      <c r="C184" s="60" t="s">
        <v>36</v>
      </c>
      <c r="D184" s="60" t="s">
        <v>32</v>
      </c>
      <c r="E184" s="60" t="s">
        <v>29</v>
      </c>
      <c r="F184" s="61" t="s">
        <v>190</v>
      </c>
      <c r="G184" s="60" t="s">
        <v>63</v>
      </c>
      <c r="H184" s="80">
        <v>3012.3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55.5" customHeight="1">
      <c r="A185" s="88"/>
      <c r="B185" s="65" t="s">
        <v>191</v>
      </c>
      <c r="C185" s="60" t="s">
        <v>36</v>
      </c>
      <c r="D185" s="60" t="s">
        <v>32</v>
      </c>
      <c r="E185" s="60" t="s">
        <v>29</v>
      </c>
      <c r="F185" s="61" t="s">
        <v>190</v>
      </c>
      <c r="G185" s="60" t="s">
        <v>62</v>
      </c>
      <c r="H185" s="80">
        <v>44.4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42.75" customHeight="1">
      <c r="A186" s="88"/>
      <c r="B186" s="65" t="s">
        <v>192</v>
      </c>
      <c r="C186" s="60" t="s">
        <v>36</v>
      </c>
      <c r="D186" s="60" t="s">
        <v>32</v>
      </c>
      <c r="E186" s="60" t="s">
        <v>29</v>
      </c>
      <c r="F186" s="61" t="s">
        <v>190</v>
      </c>
      <c r="G186" s="60" t="s">
        <v>54</v>
      </c>
      <c r="H186" s="80">
        <v>13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81" customHeight="1">
      <c r="A187" s="88"/>
      <c r="B187" s="65" t="s">
        <v>200</v>
      </c>
      <c r="C187" s="60" t="s">
        <v>36</v>
      </c>
      <c r="D187" s="60" t="s">
        <v>32</v>
      </c>
      <c r="E187" s="60" t="s">
        <v>29</v>
      </c>
      <c r="F187" s="61" t="s">
        <v>194</v>
      </c>
      <c r="G187" s="60" t="s">
        <v>63</v>
      </c>
      <c r="H187" s="80">
        <v>1157.7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48.75" customHeight="1">
      <c r="A188" s="88"/>
      <c r="B188" s="65" t="s">
        <v>333</v>
      </c>
      <c r="C188" s="60" t="s">
        <v>36</v>
      </c>
      <c r="D188" s="60" t="s">
        <v>32</v>
      </c>
      <c r="E188" s="60" t="s">
        <v>29</v>
      </c>
      <c r="F188" s="61" t="s">
        <v>194</v>
      </c>
      <c r="G188" s="60" t="s">
        <v>62</v>
      </c>
      <c r="H188" s="80">
        <v>26.4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9" s="43" customFormat="1" ht="15.75">
      <c r="A189" s="47"/>
      <c r="B189" s="53" t="s">
        <v>15</v>
      </c>
      <c r="C189" s="39" t="s">
        <v>36</v>
      </c>
      <c r="D189" s="38" t="s">
        <v>32</v>
      </c>
      <c r="E189" s="39" t="s">
        <v>24</v>
      </c>
      <c r="F189" s="40"/>
      <c r="G189" s="39"/>
      <c r="H189" s="87">
        <f>H194+H190</f>
        <v>3039.3000000000006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2"/>
    </row>
    <row r="190" spans="1:19" s="43" customFormat="1" ht="15.75">
      <c r="A190" s="47"/>
      <c r="B190" s="65" t="s">
        <v>135</v>
      </c>
      <c r="C190" s="60" t="s">
        <v>36</v>
      </c>
      <c r="D190" s="58" t="s">
        <v>32</v>
      </c>
      <c r="E190" s="60" t="s">
        <v>24</v>
      </c>
      <c r="F190" s="59" t="s">
        <v>28</v>
      </c>
      <c r="G190" s="60"/>
      <c r="H190" s="80">
        <f>H191</f>
        <v>50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2"/>
    </row>
    <row r="191" spans="1:19" s="43" customFormat="1" ht="31.5" customHeight="1">
      <c r="A191" s="47"/>
      <c r="B191" s="65" t="s">
        <v>206</v>
      </c>
      <c r="C191" s="60" t="s">
        <v>36</v>
      </c>
      <c r="D191" s="58" t="s">
        <v>32</v>
      </c>
      <c r="E191" s="60" t="s">
        <v>24</v>
      </c>
      <c r="F191" s="59" t="s">
        <v>207</v>
      </c>
      <c r="G191" s="60"/>
      <c r="H191" s="80">
        <f>H192</f>
        <v>50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2"/>
    </row>
    <row r="192" spans="1:19" s="43" customFormat="1" ht="30">
      <c r="A192" s="47"/>
      <c r="B192" s="65" t="s">
        <v>208</v>
      </c>
      <c r="C192" s="60" t="s">
        <v>36</v>
      </c>
      <c r="D192" s="58" t="s">
        <v>32</v>
      </c>
      <c r="E192" s="60" t="s">
        <v>24</v>
      </c>
      <c r="F192" s="59" t="s">
        <v>209</v>
      </c>
      <c r="G192" s="60"/>
      <c r="H192" s="80">
        <f>H193</f>
        <v>50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2"/>
    </row>
    <row r="193" spans="1:19" s="78" customFormat="1" ht="45">
      <c r="A193" s="88"/>
      <c r="B193" s="65" t="s">
        <v>334</v>
      </c>
      <c r="C193" s="60" t="s">
        <v>36</v>
      </c>
      <c r="D193" s="58" t="s">
        <v>32</v>
      </c>
      <c r="E193" s="60" t="s">
        <v>24</v>
      </c>
      <c r="F193" s="59" t="s">
        <v>210</v>
      </c>
      <c r="G193" s="60" t="s">
        <v>62</v>
      </c>
      <c r="H193" s="80">
        <v>50</v>
      </c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7"/>
    </row>
    <row r="194" spans="1:19" s="29" customFormat="1" ht="15">
      <c r="A194" s="47"/>
      <c r="B194" s="65" t="s">
        <v>135</v>
      </c>
      <c r="C194" s="60" t="s">
        <v>36</v>
      </c>
      <c r="D194" s="58" t="s">
        <v>32</v>
      </c>
      <c r="E194" s="60" t="s">
        <v>24</v>
      </c>
      <c r="F194" s="59" t="s">
        <v>28</v>
      </c>
      <c r="G194" s="60"/>
      <c r="H194" s="80">
        <f>H195</f>
        <v>2989.3000000000006</v>
      </c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7"/>
    </row>
    <row r="195" spans="1:19" s="29" customFormat="1" ht="30">
      <c r="A195" s="47"/>
      <c r="B195" s="65" t="s">
        <v>297</v>
      </c>
      <c r="C195" s="60" t="s">
        <v>36</v>
      </c>
      <c r="D195" s="58" t="s">
        <v>32</v>
      </c>
      <c r="E195" s="60" t="s">
        <v>24</v>
      </c>
      <c r="F195" s="59" t="s">
        <v>195</v>
      </c>
      <c r="G195" s="60"/>
      <c r="H195" s="80">
        <f>H196</f>
        <v>2989.3000000000006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7"/>
    </row>
    <row r="196" spans="1:19" s="29" customFormat="1" ht="35.25" customHeight="1">
      <c r="A196" s="47"/>
      <c r="B196" s="65" t="s">
        <v>318</v>
      </c>
      <c r="C196" s="60" t="s">
        <v>36</v>
      </c>
      <c r="D196" s="58" t="s">
        <v>32</v>
      </c>
      <c r="E196" s="60" t="s">
        <v>24</v>
      </c>
      <c r="F196" s="59" t="s">
        <v>196</v>
      </c>
      <c r="G196" s="60"/>
      <c r="H196" s="80">
        <f>H197+H198+H199+H200+H201+H202+H203</f>
        <v>2989.3000000000006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7"/>
    </row>
    <row r="197" spans="1:18" ht="139.5" customHeight="1">
      <c r="A197" s="88"/>
      <c r="B197" s="65" t="s">
        <v>197</v>
      </c>
      <c r="C197" s="60" t="s">
        <v>36</v>
      </c>
      <c r="D197" s="60" t="s">
        <v>32</v>
      </c>
      <c r="E197" s="60" t="s">
        <v>24</v>
      </c>
      <c r="F197" s="61" t="s">
        <v>198</v>
      </c>
      <c r="G197" s="58" t="s">
        <v>63</v>
      </c>
      <c r="H197" s="80">
        <v>240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06.5" customHeight="1">
      <c r="A198" s="88"/>
      <c r="B198" s="65" t="s">
        <v>335</v>
      </c>
      <c r="C198" s="60" t="s">
        <v>36</v>
      </c>
      <c r="D198" s="60" t="s">
        <v>32</v>
      </c>
      <c r="E198" s="60" t="s">
        <v>24</v>
      </c>
      <c r="F198" s="61" t="s">
        <v>198</v>
      </c>
      <c r="G198" s="58" t="s">
        <v>62</v>
      </c>
      <c r="H198" s="80">
        <v>33.9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90" customHeight="1">
      <c r="A199" s="88"/>
      <c r="B199" s="65" t="s">
        <v>199</v>
      </c>
      <c r="C199" s="60" t="s">
        <v>36</v>
      </c>
      <c r="D199" s="60" t="s">
        <v>32</v>
      </c>
      <c r="E199" s="60" t="s">
        <v>24</v>
      </c>
      <c r="F199" s="61" t="s">
        <v>202</v>
      </c>
      <c r="G199" s="60" t="s">
        <v>63</v>
      </c>
      <c r="H199" s="80">
        <v>1162.4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60">
      <c r="A200" s="88"/>
      <c r="B200" s="65" t="s">
        <v>336</v>
      </c>
      <c r="C200" s="60" t="s">
        <v>36</v>
      </c>
      <c r="D200" s="60" t="s">
        <v>32</v>
      </c>
      <c r="E200" s="60" t="s">
        <v>24</v>
      </c>
      <c r="F200" s="61" t="s">
        <v>202</v>
      </c>
      <c r="G200" s="60" t="s">
        <v>62</v>
      </c>
      <c r="H200" s="80">
        <v>269.4</v>
      </c>
      <c r="I200" s="18" t="e">
        <f>#REF!+#REF!</f>
        <v>#REF!</v>
      </c>
      <c r="J200" s="9" t="e">
        <f>#REF!+#REF!</f>
        <v>#REF!</v>
      </c>
      <c r="K200" s="9" t="e">
        <f>#REF!+#REF!</f>
        <v>#REF!</v>
      </c>
      <c r="L200" s="9" t="e">
        <f>#REF!+#REF!</f>
        <v>#REF!</v>
      </c>
      <c r="M200" s="9" t="e">
        <f>#REF!+#REF!</f>
        <v>#REF!</v>
      </c>
      <c r="N200" s="9" t="e">
        <f>#REF!+#REF!</f>
        <v>#REF!</v>
      </c>
      <c r="O200" s="9" t="e">
        <f>#REF!+#REF!</f>
        <v>#REF!</v>
      </c>
      <c r="P200" s="9" t="e">
        <f>#REF!+#REF!</f>
        <v>#REF!</v>
      </c>
      <c r="Q200" s="9" t="e">
        <f>#REF!+#REF!</f>
        <v>#REF!</v>
      </c>
      <c r="R200" s="9" t="e">
        <f>#REF!+#REF!</f>
        <v>#REF!</v>
      </c>
    </row>
    <row r="201" spans="1:18" ht="44.25" customHeight="1">
      <c r="A201" s="88"/>
      <c r="B201" s="65" t="s">
        <v>201</v>
      </c>
      <c r="C201" s="60" t="s">
        <v>36</v>
      </c>
      <c r="D201" s="60" t="s">
        <v>32</v>
      </c>
      <c r="E201" s="60" t="s">
        <v>24</v>
      </c>
      <c r="F201" s="61" t="s">
        <v>202</v>
      </c>
      <c r="G201" s="60" t="s">
        <v>54</v>
      </c>
      <c r="H201" s="80">
        <v>8.9</v>
      </c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95.25" customHeight="1">
      <c r="A202" s="88"/>
      <c r="B202" s="65" t="s">
        <v>95</v>
      </c>
      <c r="C202" s="60" t="s">
        <v>36</v>
      </c>
      <c r="D202" s="60" t="s">
        <v>32</v>
      </c>
      <c r="E202" s="60" t="s">
        <v>24</v>
      </c>
      <c r="F202" s="61" t="s">
        <v>203</v>
      </c>
      <c r="G202" s="60" t="s">
        <v>63</v>
      </c>
      <c r="H202" s="80">
        <v>1221.8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60.75" customHeight="1">
      <c r="A203" s="88"/>
      <c r="B203" s="65" t="s">
        <v>100</v>
      </c>
      <c r="C203" s="60" t="s">
        <v>36</v>
      </c>
      <c r="D203" s="60" t="s">
        <v>32</v>
      </c>
      <c r="E203" s="60" t="s">
        <v>24</v>
      </c>
      <c r="F203" s="61" t="s">
        <v>203</v>
      </c>
      <c r="G203" s="60" t="s">
        <v>62</v>
      </c>
      <c r="H203" s="80">
        <v>52.9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15">
      <c r="A204" s="88"/>
      <c r="B204" s="45" t="s">
        <v>5</v>
      </c>
      <c r="C204" s="51" t="s">
        <v>36</v>
      </c>
      <c r="D204" s="51" t="s">
        <v>27</v>
      </c>
      <c r="E204" s="51"/>
      <c r="F204" s="52"/>
      <c r="G204" s="51"/>
      <c r="H204" s="84">
        <f>H205+H211</f>
        <v>7956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9" s="29" customFormat="1" ht="15">
      <c r="A205" s="47"/>
      <c r="B205" s="53" t="s">
        <v>10</v>
      </c>
      <c r="C205" s="39" t="s">
        <v>36</v>
      </c>
      <c r="D205" s="39" t="s">
        <v>27</v>
      </c>
      <c r="E205" s="39" t="s">
        <v>26</v>
      </c>
      <c r="F205" s="48"/>
      <c r="G205" s="39"/>
      <c r="H205" s="85">
        <f>H206</f>
        <v>7431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7"/>
    </row>
    <row r="206" spans="1:19" s="29" customFormat="1" ht="15">
      <c r="A206" s="47"/>
      <c r="B206" s="65" t="s">
        <v>135</v>
      </c>
      <c r="C206" s="60" t="s">
        <v>36</v>
      </c>
      <c r="D206" s="60" t="s">
        <v>27</v>
      </c>
      <c r="E206" s="60" t="s">
        <v>26</v>
      </c>
      <c r="F206" s="61" t="s">
        <v>28</v>
      </c>
      <c r="G206" s="60"/>
      <c r="H206" s="80">
        <f>H207</f>
        <v>7431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7"/>
    </row>
    <row r="207" spans="1:19" s="29" customFormat="1" ht="30">
      <c r="A207" s="47"/>
      <c r="B207" s="65" t="s">
        <v>176</v>
      </c>
      <c r="C207" s="60" t="s">
        <v>36</v>
      </c>
      <c r="D207" s="60" t="s">
        <v>27</v>
      </c>
      <c r="E207" s="60" t="s">
        <v>26</v>
      </c>
      <c r="F207" s="61" t="s">
        <v>177</v>
      </c>
      <c r="G207" s="60"/>
      <c r="H207" s="80">
        <f>H208</f>
        <v>7431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7"/>
    </row>
    <row r="208" spans="1:19" s="29" customFormat="1" ht="30">
      <c r="A208" s="47"/>
      <c r="B208" s="65" t="s">
        <v>211</v>
      </c>
      <c r="C208" s="60" t="s">
        <v>36</v>
      </c>
      <c r="D208" s="60" t="s">
        <v>27</v>
      </c>
      <c r="E208" s="60" t="s">
        <v>26</v>
      </c>
      <c r="F208" s="61" t="s">
        <v>298</v>
      </c>
      <c r="G208" s="60"/>
      <c r="H208" s="80">
        <f>H209+H210</f>
        <v>7431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7"/>
    </row>
    <row r="209" spans="1:18" ht="78.75" customHeight="1">
      <c r="A209" s="88"/>
      <c r="B209" s="64" t="s">
        <v>302</v>
      </c>
      <c r="C209" s="81">
        <v>354</v>
      </c>
      <c r="D209" s="81">
        <v>10</v>
      </c>
      <c r="E209" s="60" t="s">
        <v>26</v>
      </c>
      <c r="F209" s="64" t="s">
        <v>212</v>
      </c>
      <c r="G209" s="81">
        <v>300</v>
      </c>
      <c r="H209" s="80">
        <v>900</v>
      </c>
      <c r="I209" s="18" t="e">
        <f>I210+#REF!</f>
        <v>#REF!</v>
      </c>
      <c r="J209" s="9" t="e">
        <f>J210+#REF!</f>
        <v>#REF!</v>
      </c>
      <c r="K209" s="9" t="e">
        <f>K210+#REF!</f>
        <v>#REF!</v>
      </c>
      <c r="L209" s="9" t="e">
        <f>L210+#REF!</f>
        <v>#REF!</v>
      </c>
      <c r="M209" s="9" t="e">
        <f>M210+#REF!</f>
        <v>#REF!</v>
      </c>
      <c r="N209" s="9" t="e">
        <f>N210+#REF!</f>
        <v>#REF!</v>
      </c>
      <c r="O209" s="9" t="e">
        <f>O210+#REF!</f>
        <v>#REF!</v>
      </c>
      <c r="P209" s="9" t="e">
        <f>P210+#REF!</f>
        <v>#REF!</v>
      </c>
      <c r="Q209" s="9" t="e">
        <f>Q210+#REF!</f>
        <v>#REF!</v>
      </c>
      <c r="R209" s="9" t="e">
        <f>R210+#REF!</f>
        <v>#REF!</v>
      </c>
    </row>
    <row r="210" spans="1:18" ht="48.75" customHeight="1">
      <c r="A210" s="88"/>
      <c r="B210" s="65" t="s">
        <v>214</v>
      </c>
      <c r="C210" s="60" t="s">
        <v>36</v>
      </c>
      <c r="D210" s="58" t="s">
        <v>27</v>
      </c>
      <c r="E210" s="60" t="s">
        <v>26</v>
      </c>
      <c r="F210" s="59" t="s">
        <v>213</v>
      </c>
      <c r="G210" s="60" t="s">
        <v>64</v>
      </c>
      <c r="H210" s="80">
        <v>6531</v>
      </c>
      <c r="I210" s="18" t="e">
        <f>#REF!</f>
        <v>#REF!</v>
      </c>
      <c r="J210" s="9" t="e">
        <f>#REF!</f>
        <v>#REF!</v>
      </c>
      <c r="K210" s="9" t="e">
        <f>#REF!</f>
        <v>#REF!</v>
      </c>
      <c r="L210" s="9" t="e">
        <f>#REF!</f>
        <v>#REF!</v>
      </c>
      <c r="M210" s="9" t="e">
        <f>#REF!</f>
        <v>#REF!</v>
      </c>
      <c r="N210" s="9" t="e">
        <f>#REF!</f>
        <v>#REF!</v>
      </c>
      <c r="O210" s="9" t="e">
        <f>#REF!</f>
        <v>#REF!</v>
      </c>
      <c r="P210" s="9" t="e">
        <f>#REF!</f>
        <v>#REF!</v>
      </c>
      <c r="Q210" s="9" t="e">
        <f>#REF!</f>
        <v>#REF!</v>
      </c>
      <c r="R210" s="9" t="e">
        <f>#REF!</f>
        <v>#REF!</v>
      </c>
    </row>
    <row r="211" spans="1:19" s="29" customFormat="1" ht="15">
      <c r="A211" s="47"/>
      <c r="B211" s="86" t="s">
        <v>42</v>
      </c>
      <c r="C211" s="38" t="s">
        <v>36</v>
      </c>
      <c r="D211" s="38" t="s">
        <v>27</v>
      </c>
      <c r="E211" s="38" t="s">
        <v>30</v>
      </c>
      <c r="F211" s="56"/>
      <c r="G211" s="50"/>
      <c r="H211" s="85">
        <f>H212</f>
        <v>525</v>
      </c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7"/>
    </row>
    <row r="212" spans="1:19" s="29" customFormat="1" ht="15">
      <c r="A212" s="47"/>
      <c r="B212" s="65" t="s">
        <v>135</v>
      </c>
      <c r="C212" s="60" t="s">
        <v>36</v>
      </c>
      <c r="D212" s="60" t="s">
        <v>27</v>
      </c>
      <c r="E212" s="60" t="s">
        <v>30</v>
      </c>
      <c r="F212" s="61" t="s">
        <v>28</v>
      </c>
      <c r="G212" s="60"/>
      <c r="H212" s="80">
        <f>H213</f>
        <v>525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7"/>
    </row>
    <row r="213" spans="1:19" s="29" customFormat="1" ht="30">
      <c r="A213" s="47"/>
      <c r="B213" s="65" t="s">
        <v>176</v>
      </c>
      <c r="C213" s="60" t="s">
        <v>36</v>
      </c>
      <c r="D213" s="60" t="s">
        <v>27</v>
      </c>
      <c r="E213" s="60" t="s">
        <v>30</v>
      </c>
      <c r="F213" s="61" t="s">
        <v>177</v>
      </c>
      <c r="G213" s="60"/>
      <c r="H213" s="80">
        <f>H214</f>
        <v>525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7"/>
    </row>
    <row r="214" spans="1:19" s="29" customFormat="1" ht="30">
      <c r="A214" s="47"/>
      <c r="B214" s="65" t="s">
        <v>211</v>
      </c>
      <c r="C214" s="60" t="s">
        <v>36</v>
      </c>
      <c r="D214" s="60" t="s">
        <v>27</v>
      </c>
      <c r="E214" s="60" t="s">
        <v>30</v>
      </c>
      <c r="F214" s="61" t="s">
        <v>298</v>
      </c>
      <c r="G214" s="60"/>
      <c r="H214" s="80">
        <f>H215+H216</f>
        <v>525</v>
      </c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7"/>
    </row>
    <row r="215" spans="1:18" ht="66.75" customHeight="1">
      <c r="A215" s="88"/>
      <c r="B215" s="65" t="s">
        <v>337</v>
      </c>
      <c r="C215" s="60" t="s">
        <v>36</v>
      </c>
      <c r="D215" s="58" t="s">
        <v>27</v>
      </c>
      <c r="E215" s="60" t="s">
        <v>30</v>
      </c>
      <c r="F215" s="59" t="s">
        <v>286</v>
      </c>
      <c r="G215" s="60" t="s">
        <v>62</v>
      </c>
      <c r="H215" s="80">
        <v>262.5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62.25" customHeight="1">
      <c r="A216" s="88"/>
      <c r="B216" s="65" t="s">
        <v>338</v>
      </c>
      <c r="C216" s="60" t="s">
        <v>36</v>
      </c>
      <c r="D216" s="58" t="s">
        <v>27</v>
      </c>
      <c r="E216" s="60" t="s">
        <v>30</v>
      </c>
      <c r="F216" s="59" t="s">
        <v>287</v>
      </c>
      <c r="G216" s="60" t="s">
        <v>62</v>
      </c>
      <c r="H216" s="80">
        <v>262.5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28.5">
      <c r="A217" s="88"/>
      <c r="B217" s="45" t="s">
        <v>49</v>
      </c>
      <c r="C217" s="51" t="s">
        <v>44</v>
      </c>
      <c r="D217" s="51"/>
      <c r="E217" s="51"/>
      <c r="F217" s="52"/>
      <c r="G217" s="51"/>
      <c r="H217" s="84">
        <f>H218</f>
        <v>3224.4</v>
      </c>
      <c r="I217" s="17" t="e">
        <f aca="true" t="shared" si="12" ref="I217:R217">I222</f>
        <v>#REF!</v>
      </c>
      <c r="J217" s="3" t="e">
        <f t="shared" si="12"/>
        <v>#REF!</v>
      </c>
      <c r="K217" s="3" t="e">
        <f t="shared" si="12"/>
        <v>#REF!</v>
      </c>
      <c r="L217" s="3" t="e">
        <f t="shared" si="12"/>
        <v>#REF!</v>
      </c>
      <c r="M217" s="3" t="e">
        <f t="shared" si="12"/>
        <v>#REF!</v>
      </c>
      <c r="N217" s="3" t="e">
        <f t="shared" si="12"/>
        <v>#REF!</v>
      </c>
      <c r="O217" s="3" t="e">
        <f t="shared" si="12"/>
        <v>#REF!</v>
      </c>
      <c r="P217" s="3" t="e">
        <f t="shared" si="12"/>
        <v>#REF!</v>
      </c>
      <c r="Q217" s="3" t="e">
        <f t="shared" si="12"/>
        <v>#REF!</v>
      </c>
      <c r="R217" s="3" t="e">
        <f t="shared" si="12"/>
        <v>#REF!</v>
      </c>
    </row>
    <row r="218" spans="1:18" ht="15">
      <c r="A218" s="88"/>
      <c r="B218" s="45" t="s">
        <v>67</v>
      </c>
      <c r="C218" s="51" t="s">
        <v>44</v>
      </c>
      <c r="D218" s="51" t="s">
        <v>25</v>
      </c>
      <c r="E218" s="51"/>
      <c r="F218" s="52"/>
      <c r="G218" s="51"/>
      <c r="H218" s="84">
        <f>H219+H231</f>
        <v>3224.4</v>
      </c>
      <c r="I218" s="17"/>
      <c r="J218" s="3"/>
      <c r="K218" s="3"/>
      <c r="L218" s="3"/>
      <c r="M218" s="3"/>
      <c r="N218" s="3"/>
      <c r="O218" s="3"/>
      <c r="P218" s="3"/>
      <c r="Q218" s="3"/>
      <c r="R218" s="3"/>
    </row>
    <row r="219" spans="1:19" s="29" customFormat="1" ht="46.5" customHeight="1">
      <c r="A219" s="47"/>
      <c r="B219" s="53" t="s">
        <v>68</v>
      </c>
      <c r="C219" s="39" t="s">
        <v>44</v>
      </c>
      <c r="D219" s="39" t="s">
        <v>25</v>
      </c>
      <c r="E219" s="39" t="s">
        <v>28</v>
      </c>
      <c r="F219" s="48"/>
      <c r="G219" s="39"/>
      <c r="H219" s="85">
        <f>H220+H223+H226</f>
        <v>1956.4</v>
      </c>
      <c r="I219" s="31"/>
      <c r="J219" s="32"/>
      <c r="K219" s="32"/>
      <c r="L219" s="32"/>
      <c r="M219" s="32"/>
      <c r="N219" s="32"/>
      <c r="O219" s="32"/>
      <c r="P219" s="32"/>
      <c r="Q219" s="32"/>
      <c r="R219" s="32"/>
      <c r="S219" s="37"/>
    </row>
    <row r="220" spans="1:19" s="29" customFormat="1" ht="35.25" customHeight="1">
      <c r="A220" s="47"/>
      <c r="B220" s="65" t="s">
        <v>221</v>
      </c>
      <c r="C220" s="60" t="s">
        <v>44</v>
      </c>
      <c r="D220" s="60" t="s">
        <v>25</v>
      </c>
      <c r="E220" s="60" t="s">
        <v>28</v>
      </c>
      <c r="F220" s="61" t="s">
        <v>222</v>
      </c>
      <c r="G220" s="60"/>
      <c r="H220" s="80">
        <f>H221</f>
        <v>626.5</v>
      </c>
      <c r="I220" s="31"/>
      <c r="J220" s="32"/>
      <c r="K220" s="32"/>
      <c r="L220" s="32"/>
      <c r="M220" s="32"/>
      <c r="N220" s="32"/>
      <c r="O220" s="32"/>
      <c r="P220" s="32"/>
      <c r="Q220" s="32"/>
      <c r="R220" s="32"/>
      <c r="S220" s="37"/>
    </row>
    <row r="221" spans="1:19" s="29" customFormat="1" ht="19.5" customHeight="1">
      <c r="A221" s="47"/>
      <c r="B221" s="65" t="s">
        <v>84</v>
      </c>
      <c r="C221" s="60" t="s">
        <v>44</v>
      </c>
      <c r="D221" s="60" t="s">
        <v>25</v>
      </c>
      <c r="E221" s="60" t="s">
        <v>28</v>
      </c>
      <c r="F221" s="61" t="s">
        <v>223</v>
      </c>
      <c r="G221" s="60"/>
      <c r="H221" s="80">
        <f>H222</f>
        <v>626.5</v>
      </c>
      <c r="I221" s="31"/>
      <c r="J221" s="32"/>
      <c r="K221" s="32"/>
      <c r="L221" s="32"/>
      <c r="M221" s="32"/>
      <c r="N221" s="32"/>
      <c r="O221" s="32"/>
      <c r="P221" s="32"/>
      <c r="Q221" s="32"/>
      <c r="R221" s="32"/>
      <c r="S221" s="37"/>
    </row>
    <row r="222" spans="1:18" ht="93.75" customHeight="1">
      <c r="A222" s="88"/>
      <c r="B222" s="65" t="s">
        <v>99</v>
      </c>
      <c r="C222" s="60" t="s">
        <v>44</v>
      </c>
      <c r="D222" s="60" t="s">
        <v>12</v>
      </c>
      <c r="E222" s="60" t="s">
        <v>28</v>
      </c>
      <c r="F222" s="61" t="s">
        <v>229</v>
      </c>
      <c r="G222" s="60" t="s">
        <v>63</v>
      </c>
      <c r="H222" s="80">
        <v>626.5</v>
      </c>
      <c r="I222" s="17" t="e">
        <f>I230+#REF!</f>
        <v>#REF!</v>
      </c>
      <c r="J222" s="3" t="e">
        <f>J230+#REF!</f>
        <v>#REF!</v>
      </c>
      <c r="K222" s="3" t="e">
        <f>K230+#REF!</f>
        <v>#REF!</v>
      </c>
      <c r="L222" s="3" t="e">
        <f>L230+#REF!</f>
        <v>#REF!</v>
      </c>
      <c r="M222" s="3" t="e">
        <f>M230+#REF!</f>
        <v>#REF!</v>
      </c>
      <c r="N222" s="3" t="e">
        <f>N230+#REF!</f>
        <v>#REF!</v>
      </c>
      <c r="O222" s="3" t="e">
        <f>O230+#REF!</f>
        <v>#REF!</v>
      </c>
      <c r="P222" s="3" t="e">
        <f>P230+#REF!</f>
        <v>#REF!</v>
      </c>
      <c r="Q222" s="3" t="e">
        <f>Q230+#REF!</f>
        <v>#REF!</v>
      </c>
      <c r="R222" s="3" t="e">
        <f>R230+#REF!</f>
        <v>#REF!</v>
      </c>
    </row>
    <row r="223" spans="1:18" ht="39" customHeight="1">
      <c r="A223" s="88"/>
      <c r="B223" s="65" t="s">
        <v>225</v>
      </c>
      <c r="C223" s="60" t="s">
        <v>44</v>
      </c>
      <c r="D223" s="60" t="s">
        <v>25</v>
      </c>
      <c r="E223" s="60" t="s">
        <v>28</v>
      </c>
      <c r="F223" s="61" t="s">
        <v>226</v>
      </c>
      <c r="G223" s="60"/>
      <c r="H223" s="80">
        <f>H224</f>
        <v>556.2</v>
      </c>
      <c r="I223" s="17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7.25" customHeight="1">
      <c r="A224" s="88"/>
      <c r="B224" s="65" t="s">
        <v>84</v>
      </c>
      <c r="C224" s="60" t="s">
        <v>44</v>
      </c>
      <c r="D224" s="60" t="s">
        <v>25</v>
      </c>
      <c r="E224" s="60" t="s">
        <v>28</v>
      </c>
      <c r="F224" s="61" t="s">
        <v>227</v>
      </c>
      <c r="G224" s="60"/>
      <c r="H224" s="80">
        <f>H225</f>
        <v>556.2</v>
      </c>
      <c r="I224" s="17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90" customHeight="1">
      <c r="A225" s="88"/>
      <c r="B225" s="65" t="s">
        <v>99</v>
      </c>
      <c r="C225" s="60" t="s">
        <v>44</v>
      </c>
      <c r="D225" s="60" t="s">
        <v>12</v>
      </c>
      <c r="E225" s="60" t="s">
        <v>28</v>
      </c>
      <c r="F225" s="61" t="s">
        <v>228</v>
      </c>
      <c r="G225" s="60" t="s">
        <v>63</v>
      </c>
      <c r="H225" s="80">
        <v>556.2</v>
      </c>
      <c r="I225" s="17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33.75" customHeight="1">
      <c r="A226" s="88"/>
      <c r="B226" s="65" t="s">
        <v>224</v>
      </c>
      <c r="C226" s="60" t="s">
        <v>44</v>
      </c>
      <c r="D226" s="60" t="s">
        <v>25</v>
      </c>
      <c r="E226" s="60" t="s">
        <v>28</v>
      </c>
      <c r="F226" s="61" t="s">
        <v>230</v>
      </c>
      <c r="G226" s="60"/>
      <c r="H226" s="80">
        <f>H227</f>
        <v>773.6999999999999</v>
      </c>
      <c r="I226" s="17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2.5" customHeight="1">
      <c r="A227" s="88"/>
      <c r="B227" s="65" t="s">
        <v>84</v>
      </c>
      <c r="C227" s="60" t="s">
        <v>44</v>
      </c>
      <c r="D227" s="60" t="s">
        <v>25</v>
      </c>
      <c r="E227" s="60" t="s">
        <v>28</v>
      </c>
      <c r="F227" s="61" t="s">
        <v>231</v>
      </c>
      <c r="G227" s="60"/>
      <c r="H227" s="80">
        <f>H228+H229+H230</f>
        <v>773.6999999999999</v>
      </c>
      <c r="I227" s="17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90.75" customHeight="1">
      <c r="A228" s="88"/>
      <c r="B228" s="65" t="s">
        <v>99</v>
      </c>
      <c r="C228" s="60" t="s">
        <v>44</v>
      </c>
      <c r="D228" s="60" t="s">
        <v>25</v>
      </c>
      <c r="E228" s="60" t="s">
        <v>28</v>
      </c>
      <c r="F228" s="61" t="s">
        <v>232</v>
      </c>
      <c r="G228" s="60" t="s">
        <v>63</v>
      </c>
      <c r="H228" s="80">
        <v>417.2</v>
      </c>
      <c r="I228" s="17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66" customHeight="1">
      <c r="A229" s="88"/>
      <c r="B229" s="65" t="s">
        <v>339</v>
      </c>
      <c r="C229" s="60" t="s">
        <v>44</v>
      </c>
      <c r="D229" s="60" t="s">
        <v>12</v>
      </c>
      <c r="E229" s="60" t="s">
        <v>28</v>
      </c>
      <c r="F229" s="61" t="s">
        <v>232</v>
      </c>
      <c r="G229" s="60" t="s">
        <v>62</v>
      </c>
      <c r="H229" s="80">
        <v>345.1</v>
      </c>
      <c r="I229" s="17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45" customHeight="1">
      <c r="A230" s="88"/>
      <c r="B230" s="64" t="s">
        <v>283</v>
      </c>
      <c r="C230" s="60" t="s">
        <v>44</v>
      </c>
      <c r="D230" s="60" t="s">
        <v>25</v>
      </c>
      <c r="E230" s="60" t="s">
        <v>28</v>
      </c>
      <c r="F230" s="61" t="s">
        <v>233</v>
      </c>
      <c r="G230" s="60" t="s">
        <v>54</v>
      </c>
      <c r="H230" s="80">
        <v>11.4</v>
      </c>
      <c r="I230" s="18" t="e">
        <f>#REF!</f>
        <v>#REF!</v>
      </c>
      <c r="J230" s="9" t="e">
        <f>#REF!</f>
        <v>#REF!</v>
      </c>
      <c r="K230" s="9" t="e">
        <f>#REF!</f>
        <v>#REF!</v>
      </c>
      <c r="L230" s="9" t="e">
        <f>#REF!</f>
        <v>#REF!</v>
      </c>
      <c r="M230" s="9" t="e">
        <f>#REF!</f>
        <v>#REF!</v>
      </c>
      <c r="N230" s="9" t="e">
        <f>#REF!</f>
        <v>#REF!</v>
      </c>
      <c r="O230" s="9" t="e">
        <f>#REF!</f>
        <v>#REF!</v>
      </c>
      <c r="P230" s="9" t="e">
        <f>#REF!</f>
        <v>#REF!</v>
      </c>
      <c r="Q230" s="9" t="e">
        <f>#REF!</f>
        <v>#REF!</v>
      </c>
      <c r="R230" s="9" t="e">
        <f>#REF!</f>
        <v>#REF!</v>
      </c>
    </row>
    <row r="231" spans="1:19" s="29" customFormat="1" ht="47.25" customHeight="1">
      <c r="A231" s="47"/>
      <c r="B231" s="53" t="s">
        <v>0</v>
      </c>
      <c r="C231" s="39" t="s">
        <v>44</v>
      </c>
      <c r="D231" s="39" t="s">
        <v>25</v>
      </c>
      <c r="E231" s="39" t="s">
        <v>30</v>
      </c>
      <c r="F231" s="48"/>
      <c r="G231" s="39"/>
      <c r="H231" s="85">
        <f>H232+H235</f>
        <v>1268</v>
      </c>
      <c r="I231" s="27"/>
      <c r="J231" s="28"/>
      <c r="K231" s="28"/>
      <c r="L231" s="28"/>
      <c r="M231" s="28"/>
      <c r="N231" s="28"/>
      <c r="O231" s="28"/>
      <c r="P231" s="28"/>
      <c r="Q231" s="28"/>
      <c r="R231" s="28"/>
      <c r="S231" s="37"/>
    </row>
    <row r="232" spans="1:19" s="29" customFormat="1" ht="34.5" customHeight="1">
      <c r="A232" s="47"/>
      <c r="B232" s="65" t="s">
        <v>234</v>
      </c>
      <c r="C232" s="60" t="s">
        <v>44</v>
      </c>
      <c r="D232" s="60" t="s">
        <v>25</v>
      </c>
      <c r="E232" s="60" t="s">
        <v>30</v>
      </c>
      <c r="F232" s="61" t="s">
        <v>235</v>
      </c>
      <c r="G232" s="60"/>
      <c r="H232" s="80">
        <f>H233</f>
        <v>492.2</v>
      </c>
      <c r="I232" s="27"/>
      <c r="J232" s="28"/>
      <c r="K232" s="28"/>
      <c r="L232" s="28"/>
      <c r="M232" s="28"/>
      <c r="N232" s="28"/>
      <c r="O232" s="28"/>
      <c r="P232" s="28"/>
      <c r="Q232" s="28"/>
      <c r="R232" s="28"/>
      <c r="S232" s="37"/>
    </row>
    <row r="233" spans="1:19" s="29" customFormat="1" ht="24.75" customHeight="1">
      <c r="A233" s="47"/>
      <c r="B233" s="65" t="s">
        <v>84</v>
      </c>
      <c r="C233" s="60" t="s">
        <v>44</v>
      </c>
      <c r="D233" s="60" t="s">
        <v>25</v>
      </c>
      <c r="E233" s="60" t="s">
        <v>30</v>
      </c>
      <c r="F233" s="61" t="s">
        <v>236</v>
      </c>
      <c r="G233" s="60"/>
      <c r="H233" s="80">
        <f>H234</f>
        <v>492.2</v>
      </c>
      <c r="I233" s="27"/>
      <c r="J233" s="28"/>
      <c r="K233" s="28"/>
      <c r="L233" s="28"/>
      <c r="M233" s="28"/>
      <c r="N233" s="28"/>
      <c r="O233" s="28"/>
      <c r="P233" s="28"/>
      <c r="Q233" s="28"/>
      <c r="R233" s="28"/>
      <c r="S233" s="37"/>
    </row>
    <row r="234" spans="1:18" ht="90">
      <c r="A234" s="88"/>
      <c r="B234" s="65" t="s">
        <v>99</v>
      </c>
      <c r="C234" s="60" t="s">
        <v>44</v>
      </c>
      <c r="D234" s="60" t="s">
        <v>25</v>
      </c>
      <c r="E234" s="60" t="s">
        <v>30</v>
      </c>
      <c r="F234" s="61" t="s">
        <v>237</v>
      </c>
      <c r="G234" s="60" t="s">
        <v>63</v>
      </c>
      <c r="H234" s="80">
        <v>492.2</v>
      </c>
      <c r="I234" s="18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30">
      <c r="A235" s="88"/>
      <c r="B235" s="65" t="s">
        <v>238</v>
      </c>
      <c r="C235" s="60" t="s">
        <v>44</v>
      </c>
      <c r="D235" s="60" t="s">
        <v>25</v>
      </c>
      <c r="E235" s="60" t="s">
        <v>30</v>
      </c>
      <c r="F235" s="61" t="s">
        <v>239</v>
      </c>
      <c r="G235" s="60"/>
      <c r="H235" s="80">
        <f>H236</f>
        <v>775.8000000000001</v>
      </c>
      <c r="I235" s="18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5">
      <c r="A236" s="88"/>
      <c r="B236" s="65" t="s">
        <v>84</v>
      </c>
      <c r="C236" s="60" t="s">
        <v>44</v>
      </c>
      <c r="D236" s="60" t="s">
        <v>25</v>
      </c>
      <c r="E236" s="60" t="s">
        <v>30</v>
      </c>
      <c r="F236" s="61" t="s">
        <v>240</v>
      </c>
      <c r="G236" s="60"/>
      <c r="H236" s="80">
        <f>H237+H238+H239</f>
        <v>775.8000000000001</v>
      </c>
      <c r="I236" s="18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90">
      <c r="A237" s="88"/>
      <c r="B237" s="65" t="s">
        <v>99</v>
      </c>
      <c r="C237" s="60" t="s">
        <v>44</v>
      </c>
      <c r="D237" s="60" t="s">
        <v>25</v>
      </c>
      <c r="E237" s="60" t="s">
        <v>30</v>
      </c>
      <c r="F237" s="61" t="s">
        <v>241</v>
      </c>
      <c r="G237" s="60" t="s">
        <v>63</v>
      </c>
      <c r="H237" s="80">
        <v>640.5</v>
      </c>
      <c r="I237" s="18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60">
      <c r="A238" s="88"/>
      <c r="B238" s="65" t="s">
        <v>100</v>
      </c>
      <c r="C238" s="60" t="s">
        <v>44</v>
      </c>
      <c r="D238" s="60" t="s">
        <v>25</v>
      </c>
      <c r="E238" s="60" t="s">
        <v>30</v>
      </c>
      <c r="F238" s="61" t="s">
        <v>241</v>
      </c>
      <c r="G238" s="60" t="s">
        <v>62</v>
      </c>
      <c r="H238" s="80">
        <v>132.2</v>
      </c>
      <c r="I238" s="18" t="e">
        <f>#REF!+#REF!</f>
        <v>#REF!</v>
      </c>
      <c r="J238" s="9" t="e">
        <f>#REF!+#REF!</f>
        <v>#REF!</v>
      </c>
      <c r="K238" s="9" t="e">
        <f>#REF!+#REF!</f>
        <v>#REF!</v>
      </c>
      <c r="L238" s="9" t="e">
        <f>#REF!+#REF!</f>
        <v>#REF!</v>
      </c>
      <c r="M238" s="9" t="e">
        <f>#REF!+#REF!</f>
        <v>#REF!</v>
      </c>
      <c r="N238" s="9" t="e">
        <f>#REF!+#REF!</f>
        <v>#REF!</v>
      </c>
      <c r="O238" s="9" t="e">
        <f>#REF!+#REF!</f>
        <v>#REF!</v>
      </c>
      <c r="P238" s="9" t="e">
        <f>#REF!+#REF!</f>
        <v>#REF!</v>
      </c>
      <c r="Q238" s="9" t="e">
        <f>#REF!+#REF!</f>
        <v>#REF!</v>
      </c>
      <c r="R238" s="9" t="e">
        <f>#REF!+#REF!</f>
        <v>#REF!</v>
      </c>
    </row>
    <row r="239" spans="1:18" ht="45">
      <c r="A239" s="88"/>
      <c r="B239" s="64" t="s">
        <v>283</v>
      </c>
      <c r="C239" s="60" t="s">
        <v>44</v>
      </c>
      <c r="D239" s="60" t="s">
        <v>25</v>
      </c>
      <c r="E239" s="60" t="s">
        <v>30</v>
      </c>
      <c r="F239" s="61" t="s">
        <v>242</v>
      </c>
      <c r="G239" s="60" t="s">
        <v>54</v>
      </c>
      <c r="H239" s="80">
        <v>3.1</v>
      </c>
      <c r="I239" s="18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42.75">
      <c r="A240" s="88"/>
      <c r="B240" s="83" t="s">
        <v>50</v>
      </c>
      <c r="C240" s="54" t="s">
        <v>45</v>
      </c>
      <c r="D240" s="54"/>
      <c r="E240" s="54"/>
      <c r="F240" s="55"/>
      <c r="G240" s="54"/>
      <c r="H240" s="84">
        <f>H241</f>
        <v>102165.80000000002</v>
      </c>
      <c r="I240" s="17" t="e">
        <f>I241+#REF!</f>
        <v>#REF!</v>
      </c>
      <c r="J240" s="3" t="e">
        <f>J241+#REF!</f>
        <v>#REF!</v>
      </c>
      <c r="K240" s="3" t="e">
        <f>K241+#REF!</f>
        <v>#REF!</v>
      </c>
      <c r="L240" s="3" t="e">
        <f>L241+#REF!</f>
        <v>#REF!</v>
      </c>
      <c r="M240" s="3" t="e">
        <f>M241+#REF!</f>
        <v>#REF!</v>
      </c>
      <c r="N240" s="3" t="e">
        <f>N241+#REF!</f>
        <v>#REF!</v>
      </c>
      <c r="O240" s="3" t="e">
        <f>O241+#REF!</f>
        <v>#REF!</v>
      </c>
      <c r="P240" s="3" t="e">
        <f>P241+#REF!</f>
        <v>#REF!</v>
      </c>
      <c r="Q240" s="3" t="e">
        <f>Q241+#REF!</f>
        <v>#REF!</v>
      </c>
      <c r="R240" s="3" t="e">
        <f>R241+#REF!</f>
        <v>#REF!</v>
      </c>
    </row>
    <row r="241" spans="1:18" ht="15">
      <c r="A241" s="88"/>
      <c r="B241" s="45" t="s">
        <v>5</v>
      </c>
      <c r="C241" s="51" t="s">
        <v>45</v>
      </c>
      <c r="D241" s="51" t="s">
        <v>27</v>
      </c>
      <c r="E241" s="51"/>
      <c r="F241" s="52"/>
      <c r="G241" s="51"/>
      <c r="H241" s="84">
        <f>H242+H246+H264+H258</f>
        <v>102165.80000000002</v>
      </c>
      <c r="I241" s="17" t="e">
        <f aca="true" t="shared" si="13" ref="I241:R241">I242+I246+I264</f>
        <v>#REF!</v>
      </c>
      <c r="J241" s="3" t="e">
        <f t="shared" si="13"/>
        <v>#REF!</v>
      </c>
      <c r="K241" s="3" t="e">
        <f t="shared" si="13"/>
        <v>#REF!</v>
      </c>
      <c r="L241" s="3" t="e">
        <f t="shared" si="13"/>
        <v>#REF!</v>
      </c>
      <c r="M241" s="3" t="e">
        <f t="shared" si="13"/>
        <v>#REF!</v>
      </c>
      <c r="N241" s="3" t="e">
        <f t="shared" si="13"/>
        <v>#REF!</v>
      </c>
      <c r="O241" s="3" t="e">
        <f t="shared" si="13"/>
        <v>#REF!</v>
      </c>
      <c r="P241" s="3" t="e">
        <f t="shared" si="13"/>
        <v>#REF!</v>
      </c>
      <c r="Q241" s="3" t="e">
        <f t="shared" si="13"/>
        <v>#REF!</v>
      </c>
      <c r="R241" s="3" t="e">
        <f t="shared" si="13"/>
        <v>#REF!</v>
      </c>
    </row>
    <row r="242" spans="1:19" s="29" customFormat="1" ht="15">
      <c r="A242" s="47"/>
      <c r="B242" s="86" t="s">
        <v>37</v>
      </c>
      <c r="C242" s="38" t="s">
        <v>45</v>
      </c>
      <c r="D242" s="38" t="s">
        <v>27</v>
      </c>
      <c r="E242" s="38" t="s">
        <v>25</v>
      </c>
      <c r="F242" s="40"/>
      <c r="G242" s="38"/>
      <c r="H242" s="85">
        <f>H243</f>
        <v>1564</v>
      </c>
      <c r="I242" s="31" t="e">
        <f aca="true" t="shared" si="14" ref="I242:R242">I245</f>
        <v>#REF!</v>
      </c>
      <c r="J242" s="32" t="e">
        <f t="shared" si="14"/>
        <v>#REF!</v>
      </c>
      <c r="K242" s="32" t="e">
        <f t="shared" si="14"/>
        <v>#REF!</v>
      </c>
      <c r="L242" s="32" t="e">
        <f t="shared" si="14"/>
        <v>#REF!</v>
      </c>
      <c r="M242" s="32" t="e">
        <f t="shared" si="14"/>
        <v>#REF!</v>
      </c>
      <c r="N242" s="32" t="e">
        <f t="shared" si="14"/>
        <v>#REF!</v>
      </c>
      <c r="O242" s="32" t="e">
        <f t="shared" si="14"/>
        <v>#REF!</v>
      </c>
      <c r="P242" s="32" t="e">
        <f t="shared" si="14"/>
        <v>#REF!</v>
      </c>
      <c r="Q242" s="32" t="e">
        <f t="shared" si="14"/>
        <v>#REF!</v>
      </c>
      <c r="R242" s="32" t="e">
        <f t="shared" si="14"/>
        <v>#REF!</v>
      </c>
      <c r="S242" s="37"/>
    </row>
    <row r="243" spans="1:18" ht="21.75" customHeight="1">
      <c r="A243" s="88"/>
      <c r="B243" s="65" t="s">
        <v>96</v>
      </c>
      <c r="C243" s="60" t="s">
        <v>45</v>
      </c>
      <c r="D243" s="60" t="s">
        <v>27</v>
      </c>
      <c r="E243" s="60" t="s">
        <v>25</v>
      </c>
      <c r="F243" s="61" t="s">
        <v>93</v>
      </c>
      <c r="G243" s="54"/>
      <c r="H243" s="84">
        <f>H244</f>
        <v>1564</v>
      </c>
      <c r="I243" s="17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 customHeight="1">
      <c r="A244" s="88"/>
      <c r="B244" s="65" t="s">
        <v>84</v>
      </c>
      <c r="C244" s="60" t="s">
        <v>45</v>
      </c>
      <c r="D244" s="60" t="s">
        <v>27</v>
      </c>
      <c r="E244" s="60" t="s">
        <v>25</v>
      </c>
      <c r="F244" s="61" t="s">
        <v>98</v>
      </c>
      <c r="G244" s="54"/>
      <c r="H244" s="84">
        <f>H245</f>
        <v>1564</v>
      </c>
      <c r="I244" s="17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39" customHeight="1">
      <c r="A245" s="88"/>
      <c r="B245" s="64" t="s">
        <v>285</v>
      </c>
      <c r="C245" s="58" t="s">
        <v>45</v>
      </c>
      <c r="D245" s="58" t="s">
        <v>27</v>
      </c>
      <c r="E245" s="58" t="s">
        <v>25</v>
      </c>
      <c r="F245" s="59" t="s">
        <v>243</v>
      </c>
      <c r="G245" s="58" t="s">
        <v>64</v>
      </c>
      <c r="H245" s="80">
        <v>1564</v>
      </c>
      <c r="I245" s="17" t="e">
        <f>#REF!</f>
        <v>#REF!</v>
      </c>
      <c r="J245" s="3" t="e">
        <f>#REF!</f>
        <v>#REF!</v>
      </c>
      <c r="K245" s="3" t="e">
        <f>#REF!</f>
        <v>#REF!</v>
      </c>
      <c r="L245" s="3" t="e">
        <f>#REF!</f>
        <v>#REF!</v>
      </c>
      <c r="M245" s="3" t="e">
        <f>#REF!</f>
        <v>#REF!</v>
      </c>
      <c r="N245" s="3" t="e">
        <f>#REF!</f>
        <v>#REF!</v>
      </c>
      <c r="O245" s="3" t="e">
        <f>#REF!</f>
        <v>#REF!</v>
      </c>
      <c r="P245" s="3" t="e">
        <f>#REF!</f>
        <v>#REF!</v>
      </c>
      <c r="Q245" s="3" t="e">
        <f>#REF!</f>
        <v>#REF!</v>
      </c>
      <c r="R245" s="3" t="e">
        <f>#REF!</f>
        <v>#REF!</v>
      </c>
    </row>
    <row r="246" spans="1:19" s="29" customFormat="1" ht="15">
      <c r="A246" s="47"/>
      <c r="B246" s="86" t="s">
        <v>17</v>
      </c>
      <c r="C246" s="38" t="s">
        <v>45</v>
      </c>
      <c r="D246" s="38" t="s">
        <v>27</v>
      </c>
      <c r="E246" s="38" t="s">
        <v>28</v>
      </c>
      <c r="F246" s="40"/>
      <c r="G246" s="38"/>
      <c r="H246" s="85">
        <f>H247</f>
        <v>82408.40000000001</v>
      </c>
      <c r="I246" s="31" t="e">
        <f>#REF!</f>
        <v>#REF!</v>
      </c>
      <c r="J246" s="32" t="e">
        <f>#REF!</f>
        <v>#REF!</v>
      </c>
      <c r="K246" s="32" t="e">
        <f>#REF!</f>
        <v>#REF!</v>
      </c>
      <c r="L246" s="32" t="e">
        <f>#REF!</f>
        <v>#REF!</v>
      </c>
      <c r="M246" s="32" t="e">
        <f>#REF!</f>
        <v>#REF!</v>
      </c>
      <c r="N246" s="32" t="e">
        <f>#REF!</f>
        <v>#REF!</v>
      </c>
      <c r="O246" s="32" t="e">
        <f>#REF!</f>
        <v>#REF!</v>
      </c>
      <c r="P246" s="32" t="e">
        <f>#REF!</f>
        <v>#REF!</v>
      </c>
      <c r="Q246" s="32" t="e">
        <f>#REF!</f>
        <v>#REF!</v>
      </c>
      <c r="R246" s="32" t="e">
        <f>#REF!</f>
        <v>#REF!</v>
      </c>
      <c r="S246" s="37"/>
    </row>
    <row r="247" spans="1:19" s="29" customFormat="1" ht="36" customHeight="1">
      <c r="A247" s="47"/>
      <c r="B247" s="64" t="s">
        <v>244</v>
      </c>
      <c r="C247" s="58" t="s">
        <v>45</v>
      </c>
      <c r="D247" s="58" t="s">
        <v>27</v>
      </c>
      <c r="E247" s="58" t="s">
        <v>28</v>
      </c>
      <c r="F247" s="59" t="s">
        <v>25</v>
      </c>
      <c r="G247" s="58"/>
      <c r="H247" s="80">
        <f>H248</f>
        <v>82408.40000000001</v>
      </c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37"/>
    </row>
    <row r="248" spans="1:19" s="29" customFormat="1" ht="30">
      <c r="A248" s="47"/>
      <c r="B248" s="64" t="s">
        <v>245</v>
      </c>
      <c r="C248" s="58" t="s">
        <v>45</v>
      </c>
      <c r="D248" s="58" t="s">
        <v>27</v>
      </c>
      <c r="E248" s="58" t="s">
        <v>28</v>
      </c>
      <c r="F248" s="59" t="s">
        <v>246</v>
      </c>
      <c r="G248" s="58"/>
      <c r="H248" s="80">
        <f>H249</f>
        <v>82408.40000000001</v>
      </c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37"/>
    </row>
    <row r="249" spans="1:19" s="29" customFormat="1" ht="30">
      <c r="A249" s="47"/>
      <c r="B249" s="64" t="s">
        <v>350</v>
      </c>
      <c r="C249" s="58" t="s">
        <v>45</v>
      </c>
      <c r="D249" s="58" t="s">
        <v>27</v>
      </c>
      <c r="E249" s="58" t="s">
        <v>28</v>
      </c>
      <c r="F249" s="59" t="s">
        <v>247</v>
      </c>
      <c r="G249" s="58"/>
      <c r="H249" s="80">
        <f>SUM(H250:H257)</f>
        <v>82408.40000000001</v>
      </c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37"/>
    </row>
    <row r="250" spans="1:18" ht="39.75" customHeight="1">
      <c r="A250" s="88"/>
      <c r="B250" s="64" t="s">
        <v>248</v>
      </c>
      <c r="C250" s="58" t="s">
        <v>45</v>
      </c>
      <c r="D250" s="58" t="s">
        <v>27</v>
      </c>
      <c r="E250" s="58" t="s">
        <v>28</v>
      </c>
      <c r="F250" s="59" t="s">
        <v>249</v>
      </c>
      <c r="G250" s="58" t="s">
        <v>64</v>
      </c>
      <c r="H250" s="80">
        <v>250.4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46.5" customHeight="1">
      <c r="A251" s="88"/>
      <c r="B251" s="64" t="s">
        <v>320</v>
      </c>
      <c r="C251" s="58" t="s">
        <v>45</v>
      </c>
      <c r="D251" s="58" t="s">
        <v>27</v>
      </c>
      <c r="E251" s="58" t="s">
        <v>28</v>
      </c>
      <c r="F251" s="59" t="s">
        <v>321</v>
      </c>
      <c r="G251" s="58" t="s">
        <v>64</v>
      </c>
      <c r="H251" s="80">
        <v>16000</v>
      </c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53.25" customHeight="1">
      <c r="A252" s="88"/>
      <c r="B252" s="64" t="s">
        <v>250</v>
      </c>
      <c r="C252" s="58" t="s">
        <v>45</v>
      </c>
      <c r="D252" s="58" t="s">
        <v>27</v>
      </c>
      <c r="E252" s="58" t="s">
        <v>28</v>
      </c>
      <c r="F252" s="59" t="s">
        <v>251</v>
      </c>
      <c r="G252" s="58" t="s">
        <v>64</v>
      </c>
      <c r="H252" s="80">
        <v>2500</v>
      </c>
      <c r="I252" s="19">
        <f aca="true" t="shared" si="15" ref="I252:R252">I253</f>
        <v>0</v>
      </c>
      <c r="J252" s="12">
        <f t="shared" si="15"/>
        <v>0</v>
      </c>
      <c r="K252" s="12">
        <f t="shared" si="15"/>
        <v>0</v>
      </c>
      <c r="L252" s="12">
        <f t="shared" si="15"/>
        <v>0</v>
      </c>
      <c r="M252" s="12">
        <f t="shared" si="15"/>
        <v>0</v>
      </c>
      <c r="N252" s="12">
        <f t="shared" si="15"/>
        <v>0</v>
      </c>
      <c r="O252" s="12">
        <f t="shared" si="15"/>
        <v>0</v>
      </c>
      <c r="P252" s="12">
        <f t="shared" si="15"/>
        <v>0</v>
      </c>
      <c r="Q252" s="12">
        <f t="shared" si="15"/>
        <v>0</v>
      </c>
      <c r="R252" s="12">
        <f t="shared" si="15"/>
        <v>0</v>
      </c>
    </row>
    <row r="253" spans="1:18" ht="52.5" customHeight="1">
      <c r="A253" s="88"/>
      <c r="B253" s="64" t="s">
        <v>252</v>
      </c>
      <c r="C253" s="58" t="s">
        <v>45</v>
      </c>
      <c r="D253" s="58" t="s">
        <v>27</v>
      </c>
      <c r="E253" s="58" t="s">
        <v>28</v>
      </c>
      <c r="F253" s="59" t="s">
        <v>253</v>
      </c>
      <c r="G253" s="58" t="s">
        <v>64</v>
      </c>
      <c r="H253" s="80">
        <v>4634.3</v>
      </c>
      <c r="I253" s="20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54.75" customHeight="1">
      <c r="A254" s="88"/>
      <c r="B254" s="64" t="s">
        <v>254</v>
      </c>
      <c r="C254" s="58" t="s">
        <v>45</v>
      </c>
      <c r="D254" s="58" t="s">
        <v>27</v>
      </c>
      <c r="E254" s="58" t="s">
        <v>28</v>
      </c>
      <c r="F254" s="59" t="s">
        <v>255</v>
      </c>
      <c r="G254" s="58" t="s">
        <v>64</v>
      </c>
      <c r="H254" s="80">
        <v>16277.1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54.75" customHeight="1">
      <c r="A255" s="88"/>
      <c r="B255" s="64" t="s">
        <v>319</v>
      </c>
      <c r="C255" s="58" t="s">
        <v>45</v>
      </c>
      <c r="D255" s="58" t="s">
        <v>27</v>
      </c>
      <c r="E255" s="58" t="s">
        <v>28</v>
      </c>
      <c r="F255" s="59" t="s">
        <v>256</v>
      </c>
      <c r="G255" s="58" t="s">
        <v>64</v>
      </c>
      <c r="H255" s="80">
        <v>8334.6</v>
      </c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45">
      <c r="A256" s="88"/>
      <c r="B256" s="64" t="s">
        <v>295</v>
      </c>
      <c r="C256" s="58" t="s">
        <v>45</v>
      </c>
      <c r="D256" s="58" t="s">
        <v>27</v>
      </c>
      <c r="E256" s="58" t="s">
        <v>28</v>
      </c>
      <c r="F256" s="59" t="s">
        <v>257</v>
      </c>
      <c r="G256" s="58" t="s">
        <v>64</v>
      </c>
      <c r="H256" s="80">
        <v>2166.3</v>
      </c>
      <c r="I256" s="18" t="e">
        <f>#REF!</f>
        <v>#REF!</v>
      </c>
      <c r="J256" s="9" t="e">
        <f>#REF!</f>
        <v>#REF!</v>
      </c>
      <c r="K256" s="9" t="e">
        <f>#REF!</f>
        <v>#REF!</v>
      </c>
      <c r="L256" s="9" t="e">
        <f>#REF!</f>
        <v>#REF!</v>
      </c>
      <c r="M256" s="9" t="e">
        <f>#REF!</f>
        <v>#REF!</v>
      </c>
      <c r="N256" s="9" t="e">
        <f>#REF!</f>
        <v>#REF!</v>
      </c>
      <c r="O256" s="9" t="e">
        <f>#REF!</f>
        <v>#REF!</v>
      </c>
      <c r="P256" s="9" t="e">
        <f>#REF!</f>
        <v>#REF!</v>
      </c>
      <c r="Q256" s="9" t="e">
        <f>#REF!</f>
        <v>#REF!</v>
      </c>
      <c r="R256" s="9" t="e">
        <f>#REF!</f>
        <v>#REF!</v>
      </c>
    </row>
    <row r="257" spans="1:18" ht="67.5" customHeight="1">
      <c r="A257" s="88"/>
      <c r="B257" s="64" t="s">
        <v>262</v>
      </c>
      <c r="C257" s="58" t="s">
        <v>45</v>
      </c>
      <c r="D257" s="58" t="s">
        <v>27</v>
      </c>
      <c r="E257" s="58" t="s">
        <v>28</v>
      </c>
      <c r="F257" s="59" t="s">
        <v>258</v>
      </c>
      <c r="G257" s="58" t="s">
        <v>64</v>
      </c>
      <c r="H257" s="80">
        <v>32245.7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9" s="29" customFormat="1" ht="15">
      <c r="A258" s="47"/>
      <c r="B258" s="86" t="s">
        <v>10</v>
      </c>
      <c r="C258" s="38" t="s">
        <v>45</v>
      </c>
      <c r="D258" s="38" t="s">
        <v>27</v>
      </c>
      <c r="E258" s="38" t="s">
        <v>26</v>
      </c>
      <c r="F258" s="40"/>
      <c r="G258" s="38"/>
      <c r="H258" s="85">
        <f>H259</f>
        <v>11882.1</v>
      </c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7"/>
    </row>
    <row r="259" spans="1:19" s="29" customFormat="1" ht="30">
      <c r="A259" s="47"/>
      <c r="B259" s="64" t="s">
        <v>244</v>
      </c>
      <c r="C259" s="58" t="s">
        <v>45</v>
      </c>
      <c r="D259" s="58" t="s">
        <v>27</v>
      </c>
      <c r="E259" s="58" t="s">
        <v>26</v>
      </c>
      <c r="F259" s="59" t="s">
        <v>25</v>
      </c>
      <c r="G259" s="58"/>
      <c r="H259" s="80">
        <f>H260</f>
        <v>11882.1</v>
      </c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7"/>
    </row>
    <row r="260" spans="1:19" s="29" customFormat="1" ht="30">
      <c r="A260" s="47"/>
      <c r="B260" s="64" t="s">
        <v>245</v>
      </c>
      <c r="C260" s="58" t="s">
        <v>45</v>
      </c>
      <c r="D260" s="58" t="s">
        <v>27</v>
      </c>
      <c r="E260" s="58" t="s">
        <v>26</v>
      </c>
      <c r="F260" s="59" t="s">
        <v>246</v>
      </c>
      <c r="G260" s="58"/>
      <c r="H260" s="80">
        <f>H261</f>
        <v>11882.1</v>
      </c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7"/>
    </row>
    <row r="261" spans="1:19" s="29" customFormat="1" ht="30">
      <c r="A261" s="47"/>
      <c r="B261" s="64" t="s">
        <v>350</v>
      </c>
      <c r="C261" s="58" t="s">
        <v>45</v>
      </c>
      <c r="D261" s="58" t="s">
        <v>27</v>
      </c>
      <c r="E261" s="58" t="s">
        <v>26</v>
      </c>
      <c r="F261" s="59" t="s">
        <v>247</v>
      </c>
      <c r="G261" s="58"/>
      <c r="H261" s="80">
        <f>H262+H263</f>
        <v>11882.1</v>
      </c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7"/>
    </row>
    <row r="262" spans="1:18" ht="45">
      <c r="A262" s="88"/>
      <c r="B262" s="64" t="s">
        <v>259</v>
      </c>
      <c r="C262" s="58" t="s">
        <v>45</v>
      </c>
      <c r="D262" s="58" t="s">
        <v>27</v>
      </c>
      <c r="E262" s="58" t="s">
        <v>26</v>
      </c>
      <c r="F262" s="59" t="s">
        <v>260</v>
      </c>
      <c r="G262" s="58" t="s">
        <v>64</v>
      </c>
      <c r="H262" s="80">
        <v>7474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39" customHeight="1">
      <c r="A263" s="88"/>
      <c r="B263" s="64" t="s">
        <v>261</v>
      </c>
      <c r="C263" s="58" t="s">
        <v>45</v>
      </c>
      <c r="D263" s="58" t="s">
        <v>27</v>
      </c>
      <c r="E263" s="58" t="s">
        <v>26</v>
      </c>
      <c r="F263" s="59" t="s">
        <v>263</v>
      </c>
      <c r="G263" s="58" t="s">
        <v>64</v>
      </c>
      <c r="H263" s="80">
        <v>4408.1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9" s="29" customFormat="1" ht="15">
      <c r="A264" s="47"/>
      <c r="B264" s="86" t="s">
        <v>42</v>
      </c>
      <c r="C264" s="38" t="s">
        <v>45</v>
      </c>
      <c r="D264" s="38" t="s">
        <v>27</v>
      </c>
      <c r="E264" s="38" t="s">
        <v>30</v>
      </c>
      <c r="F264" s="40"/>
      <c r="G264" s="38"/>
      <c r="H264" s="85">
        <f>H265</f>
        <v>6311.3</v>
      </c>
      <c r="I264" s="31" t="e">
        <f>I268+#REF!</f>
        <v>#REF!</v>
      </c>
      <c r="J264" s="32" t="e">
        <f>J268+#REF!</f>
        <v>#REF!</v>
      </c>
      <c r="K264" s="32" t="e">
        <f>K268+#REF!</f>
        <v>#REF!</v>
      </c>
      <c r="L264" s="32" t="e">
        <f>L268+#REF!</f>
        <v>#REF!</v>
      </c>
      <c r="M264" s="32" t="e">
        <f>M268+#REF!</f>
        <v>#REF!</v>
      </c>
      <c r="N264" s="32" t="e">
        <f>N268+#REF!</f>
        <v>#REF!</v>
      </c>
      <c r="O264" s="32" t="e">
        <f>O268+#REF!</f>
        <v>#REF!</v>
      </c>
      <c r="P264" s="32" t="e">
        <f>P268+#REF!</f>
        <v>#REF!</v>
      </c>
      <c r="Q264" s="32" t="e">
        <f>Q268+#REF!</f>
        <v>#REF!</v>
      </c>
      <c r="R264" s="32" t="e">
        <f>R268+#REF!</f>
        <v>#REF!</v>
      </c>
      <c r="S264" s="37"/>
    </row>
    <row r="265" spans="1:19" s="29" customFormat="1" ht="30">
      <c r="A265" s="47"/>
      <c r="B265" s="64" t="s">
        <v>244</v>
      </c>
      <c r="C265" s="58" t="s">
        <v>45</v>
      </c>
      <c r="D265" s="58" t="s">
        <v>27</v>
      </c>
      <c r="E265" s="58" t="s">
        <v>30</v>
      </c>
      <c r="F265" s="59" t="s">
        <v>25</v>
      </c>
      <c r="G265" s="58"/>
      <c r="H265" s="80">
        <f>H266</f>
        <v>6311.3</v>
      </c>
      <c r="I265" s="31"/>
      <c r="J265" s="32"/>
      <c r="K265" s="32"/>
      <c r="L265" s="32"/>
      <c r="M265" s="32"/>
      <c r="N265" s="32"/>
      <c r="O265" s="32"/>
      <c r="P265" s="32"/>
      <c r="Q265" s="32"/>
      <c r="R265" s="32"/>
      <c r="S265" s="37"/>
    </row>
    <row r="266" spans="1:19" s="29" customFormat="1" ht="45">
      <c r="A266" s="47"/>
      <c r="B266" s="90" t="s">
        <v>352</v>
      </c>
      <c r="C266" s="58" t="s">
        <v>45</v>
      </c>
      <c r="D266" s="58" t="s">
        <v>27</v>
      </c>
      <c r="E266" s="58" t="s">
        <v>30</v>
      </c>
      <c r="F266" s="59" t="s">
        <v>264</v>
      </c>
      <c r="G266" s="58"/>
      <c r="H266" s="80">
        <f>H267</f>
        <v>6311.3</v>
      </c>
      <c r="I266" s="31"/>
      <c r="J266" s="32"/>
      <c r="K266" s="32"/>
      <c r="L266" s="32"/>
      <c r="M266" s="32"/>
      <c r="N266" s="32"/>
      <c r="O266" s="32"/>
      <c r="P266" s="32"/>
      <c r="Q266" s="32"/>
      <c r="R266" s="32"/>
      <c r="S266" s="37"/>
    </row>
    <row r="267" spans="1:19" s="29" customFormat="1" ht="30" customHeight="1">
      <c r="A267" s="47"/>
      <c r="B267" s="64" t="s">
        <v>351</v>
      </c>
      <c r="C267" s="58" t="s">
        <v>45</v>
      </c>
      <c r="D267" s="58" t="s">
        <v>27</v>
      </c>
      <c r="E267" s="58" t="s">
        <v>30</v>
      </c>
      <c r="F267" s="59" t="s">
        <v>265</v>
      </c>
      <c r="G267" s="58"/>
      <c r="H267" s="80">
        <f>H268+H269+H270</f>
        <v>6311.3</v>
      </c>
      <c r="I267" s="31"/>
      <c r="J267" s="32"/>
      <c r="K267" s="32"/>
      <c r="L267" s="32"/>
      <c r="M267" s="32"/>
      <c r="N267" s="32"/>
      <c r="O267" s="32"/>
      <c r="P267" s="32"/>
      <c r="Q267" s="32"/>
      <c r="R267" s="32"/>
      <c r="S267" s="37"/>
    </row>
    <row r="268" spans="1:18" ht="95.25" customHeight="1">
      <c r="A268" s="88"/>
      <c r="B268" s="65" t="s">
        <v>99</v>
      </c>
      <c r="C268" s="60" t="s">
        <v>45</v>
      </c>
      <c r="D268" s="60" t="s">
        <v>27</v>
      </c>
      <c r="E268" s="60" t="s">
        <v>30</v>
      </c>
      <c r="F268" s="61" t="s">
        <v>299</v>
      </c>
      <c r="G268" s="60" t="s">
        <v>63</v>
      </c>
      <c r="H268" s="80">
        <v>6121.5</v>
      </c>
      <c r="I268" s="18" t="e">
        <f aca="true" t="shared" si="16" ref="I268:R268">I269</f>
        <v>#REF!</v>
      </c>
      <c r="J268" s="9" t="e">
        <f t="shared" si="16"/>
        <v>#REF!</v>
      </c>
      <c r="K268" s="9" t="e">
        <f t="shared" si="16"/>
        <v>#REF!</v>
      </c>
      <c r="L268" s="9" t="e">
        <f t="shared" si="16"/>
        <v>#REF!</v>
      </c>
      <c r="M268" s="9" t="e">
        <f t="shared" si="16"/>
        <v>#REF!</v>
      </c>
      <c r="N268" s="9" t="e">
        <f t="shared" si="16"/>
        <v>#REF!</v>
      </c>
      <c r="O268" s="9" t="e">
        <f t="shared" si="16"/>
        <v>#REF!</v>
      </c>
      <c r="P268" s="9" t="e">
        <f t="shared" si="16"/>
        <v>#REF!</v>
      </c>
      <c r="Q268" s="9" t="e">
        <f t="shared" si="16"/>
        <v>#REF!</v>
      </c>
      <c r="R268" s="9" t="e">
        <f t="shared" si="16"/>
        <v>#REF!</v>
      </c>
    </row>
    <row r="269" spans="1:18" ht="61.5" customHeight="1">
      <c r="A269" s="88"/>
      <c r="B269" s="65" t="s">
        <v>100</v>
      </c>
      <c r="C269" s="60" t="s">
        <v>45</v>
      </c>
      <c r="D269" s="60" t="s">
        <v>27</v>
      </c>
      <c r="E269" s="60" t="s">
        <v>30</v>
      </c>
      <c r="F269" s="61" t="s">
        <v>299</v>
      </c>
      <c r="G269" s="60" t="s">
        <v>62</v>
      </c>
      <c r="H269" s="80">
        <v>180</v>
      </c>
      <c r="I269" s="18" t="e">
        <f>I270+#REF!+#REF!</f>
        <v>#REF!</v>
      </c>
      <c r="J269" s="9" t="e">
        <f>J270+#REF!+#REF!</f>
        <v>#REF!</v>
      </c>
      <c r="K269" s="9" t="e">
        <f>K270+#REF!+#REF!</f>
        <v>#REF!</v>
      </c>
      <c r="L269" s="9" t="e">
        <f>L270+#REF!+#REF!</f>
        <v>#REF!</v>
      </c>
      <c r="M269" s="9" t="e">
        <f>M270+#REF!+#REF!</f>
        <v>#REF!</v>
      </c>
      <c r="N269" s="9" t="e">
        <f>N270+#REF!+#REF!</f>
        <v>#REF!</v>
      </c>
      <c r="O269" s="9" t="e">
        <f>O270+#REF!+#REF!</f>
        <v>#REF!</v>
      </c>
      <c r="P269" s="9" t="e">
        <f>P270+#REF!+#REF!</f>
        <v>#REF!</v>
      </c>
      <c r="Q269" s="9" t="e">
        <f>Q270+#REF!+#REF!</f>
        <v>#REF!</v>
      </c>
      <c r="R269" s="9" t="e">
        <f>R270+#REF!+#REF!</f>
        <v>#REF!</v>
      </c>
    </row>
    <row r="270" spans="1:18" ht="38.25" customHeight="1">
      <c r="A270" s="88"/>
      <c r="B270" s="65" t="s">
        <v>90</v>
      </c>
      <c r="C270" s="60" t="s">
        <v>45</v>
      </c>
      <c r="D270" s="60" t="s">
        <v>27</v>
      </c>
      <c r="E270" s="60" t="s">
        <v>30</v>
      </c>
      <c r="F270" s="61" t="s">
        <v>299</v>
      </c>
      <c r="G270" s="60" t="s">
        <v>54</v>
      </c>
      <c r="H270" s="80">
        <v>9.8</v>
      </c>
      <c r="I270" s="18" t="e">
        <f>#REF!+#REF!</f>
        <v>#REF!</v>
      </c>
      <c r="J270" s="9" t="e">
        <f>#REF!+#REF!</f>
        <v>#REF!</v>
      </c>
      <c r="K270" s="9" t="e">
        <f>#REF!+#REF!</f>
        <v>#REF!</v>
      </c>
      <c r="L270" s="9" t="e">
        <f>#REF!+#REF!</f>
        <v>#REF!</v>
      </c>
      <c r="M270" s="9" t="e">
        <f>#REF!+#REF!</f>
        <v>#REF!</v>
      </c>
      <c r="N270" s="9" t="e">
        <f>#REF!+#REF!</f>
        <v>#REF!</v>
      </c>
      <c r="O270" s="9" t="e">
        <f>#REF!+#REF!</f>
        <v>#REF!</v>
      </c>
      <c r="P270" s="9" t="e">
        <f>#REF!+#REF!</f>
        <v>#REF!</v>
      </c>
      <c r="Q270" s="9" t="e">
        <f>#REF!+#REF!</f>
        <v>#REF!</v>
      </c>
      <c r="R270" s="9" t="e">
        <f>#REF!+#REF!</f>
        <v>#REF!</v>
      </c>
    </row>
    <row r="271" spans="1:18" ht="28.5">
      <c r="A271" s="88"/>
      <c r="B271" s="45" t="s">
        <v>51</v>
      </c>
      <c r="C271" s="51" t="s">
        <v>46</v>
      </c>
      <c r="D271" s="51"/>
      <c r="E271" s="51"/>
      <c r="F271" s="52"/>
      <c r="G271" s="51"/>
      <c r="H271" s="84">
        <f>H272+H280+H286</f>
        <v>25981.7</v>
      </c>
      <c r="I271" s="17" t="e">
        <f>I272+I280+I286+#REF!</f>
        <v>#REF!</v>
      </c>
      <c r="J271" s="3" t="e">
        <f>J272+J280+J286+#REF!</f>
        <v>#REF!</v>
      </c>
      <c r="K271" s="3" t="e">
        <f>K272+K280+K286+#REF!</f>
        <v>#REF!</v>
      </c>
      <c r="L271" s="3" t="e">
        <f>L272+L280+L286+#REF!</f>
        <v>#REF!</v>
      </c>
      <c r="M271" s="3" t="e">
        <f>M272+M280+M286+#REF!</f>
        <v>#REF!</v>
      </c>
      <c r="N271" s="3" t="e">
        <f>N272+N280+N286+#REF!</f>
        <v>#REF!</v>
      </c>
      <c r="O271" s="3" t="e">
        <f>O272+O280+O286+#REF!</f>
        <v>#REF!</v>
      </c>
      <c r="P271" s="3" t="e">
        <f>P272+P280+P286+#REF!</f>
        <v>#REF!</v>
      </c>
      <c r="Q271" s="3" t="e">
        <f>Q272+Q280+Q286+#REF!</f>
        <v>#REF!</v>
      </c>
      <c r="R271" s="3" t="e">
        <f>R272+R280+R286+#REF!</f>
        <v>#REF!</v>
      </c>
    </row>
    <row r="272" spans="1:18" ht="15">
      <c r="A272" s="88"/>
      <c r="B272" s="45" t="s">
        <v>67</v>
      </c>
      <c r="C272" s="51" t="s">
        <v>46</v>
      </c>
      <c r="D272" s="51" t="s">
        <v>25</v>
      </c>
      <c r="E272" s="51"/>
      <c r="F272" s="52"/>
      <c r="G272" s="51"/>
      <c r="H272" s="84">
        <f>H273</f>
        <v>3843.2</v>
      </c>
      <c r="I272" s="17" t="e">
        <f aca="true" t="shared" si="17" ref="I272:R272">I273</f>
        <v>#REF!</v>
      </c>
      <c r="J272" s="3" t="e">
        <f t="shared" si="17"/>
        <v>#REF!</v>
      </c>
      <c r="K272" s="3" t="e">
        <f t="shared" si="17"/>
        <v>#REF!</v>
      </c>
      <c r="L272" s="3" t="e">
        <f t="shared" si="17"/>
        <v>#REF!</v>
      </c>
      <c r="M272" s="3" t="e">
        <f t="shared" si="17"/>
        <v>#REF!</v>
      </c>
      <c r="N272" s="3" t="e">
        <f t="shared" si="17"/>
        <v>#REF!</v>
      </c>
      <c r="O272" s="3" t="e">
        <f t="shared" si="17"/>
        <v>#REF!</v>
      </c>
      <c r="P272" s="3" t="e">
        <f t="shared" si="17"/>
        <v>#REF!</v>
      </c>
      <c r="Q272" s="3" t="e">
        <f t="shared" si="17"/>
        <v>#REF!</v>
      </c>
      <c r="R272" s="3" t="e">
        <f t="shared" si="17"/>
        <v>#REF!</v>
      </c>
    </row>
    <row r="273" spans="1:19" s="29" customFormat="1" ht="45">
      <c r="A273" s="47"/>
      <c r="B273" s="53" t="s">
        <v>47</v>
      </c>
      <c r="C273" s="39" t="s">
        <v>46</v>
      </c>
      <c r="D273" s="39" t="s">
        <v>25</v>
      </c>
      <c r="E273" s="39" t="s">
        <v>30</v>
      </c>
      <c r="F273" s="49"/>
      <c r="G273" s="50"/>
      <c r="H273" s="85">
        <f>H274</f>
        <v>3843.2</v>
      </c>
      <c r="I273" s="31" t="e">
        <f aca="true" t="shared" si="18" ref="I273:R273">I277</f>
        <v>#REF!</v>
      </c>
      <c r="J273" s="32" t="e">
        <f t="shared" si="18"/>
        <v>#REF!</v>
      </c>
      <c r="K273" s="32" t="e">
        <f t="shared" si="18"/>
        <v>#REF!</v>
      </c>
      <c r="L273" s="32" t="e">
        <f t="shared" si="18"/>
        <v>#REF!</v>
      </c>
      <c r="M273" s="32" t="e">
        <f t="shared" si="18"/>
        <v>#REF!</v>
      </c>
      <c r="N273" s="32" t="e">
        <f t="shared" si="18"/>
        <v>#REF!</v>
      </c>
      <c r="O273" s="32" t="e">
        <f t="shared" si="18"/>
        <v>#REF!</v>
      </c>
      <c r="P273" s="32" t="e">
        <f t="shared" si="18"/>
        <v>#REF!</v>
      </c>
      <c r="Q273" s="32" t="e">
        <f t="shared" si="18"/>
        <v>#REF!</v>
      </c>
      <c r="R273" s="32" t="e">
        <f t="shared" si="18"/>
        <v>#REF!</v>
      </c>
      <c r="S273" s="37"/>
    </row>
    <row r="274" spans="1:18" ht="30">
      <c r="A274" s="88"/>
      <c r="B274" s="65" t="s">
        <v>266</v>
      </c>
      <c r="C274" s="60" t="s">
        <v>46</v>
      </c>
      <c r="D274" s="60" t="s">
        <v>25</v>
      </c>
      <c r="E274" s="60" t="s">
        <v>30</v>
      </c>
      <c r="F274" s="61" t="s">
        <v>29</v>
      </c>
      <c r="G274" s="60"/>
      <c r="H274" s="80">
        <f>H275</f>
        <v>3843.2</v>
      </c>
      <c r="I274" s="17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1.75" customHeight="1">
      <c r="A275" s="88"/>
      <c r="B275" s="65" t="s">
        <v>271</v>
      </c>
      <c r="C275" s="60" t="s">
        <v>46</v>
      </c>
      <c r="D275" s="60" t="s">
        <v>25</v>
      </c>
      <c r="E275" s="60" t="s">
        <v>30</v>
      </c>
      <c r="F275" s="61" t="s">
        <v>267</v>
      </c>
      <c r="G275" s="60"/>
      <c r="H275" s="80">
        <f>H276</f>
        <v>3843.2</v>
      </c>
      <c r="I275" s="17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32.25" customHeight="1">
      <c r="A276" s="88"/>
      <c r="B276" s="65" t="s">
        <v>268</v>
      </c>
      <c r="C276" s="60" t="s">
        <v>46</v>
      </c>
      <c r="D276" s="60" t="s">
        <v>25</v>
      </c>
      <c r="E276" s="60" t="s">
        <v>30</v>
      </c>
      <c r="F276" s="61" t="s">
        <v>269</v>
      </c>
      <c r="G276" s="60"/>
      <c r="H276" s="80">
        <f>H277+H278+H279</f>
        <v>3843.2</v>
      </c>
      <c r="I276" s="17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93" customHeight="1">
      <c r="A277" s="88"/>
      <c r="B277" s="65" t="s">
        <v>99</v>
      </c>
      <c r="C277" s="58" t="s">
        <v>46</v>
      </c>
      <c r="D277" s="58" t="s">
        <v>25</v>
      </c>
      <c r="E277" s="58" t="s">
        <v>30</v>
      </c>
      <c r="F277" s="61" t="s">
        <v>270</v>
      </c>
      <c r="G277" s="60" t="s">
        <v>63</v>
      </c>
      <c r="H277" s="80">
        <v>3115.4</v>
      </c>
      <c r="I277" s="18" t="e">
        <f>I278+#REF!</f>
        <v>#REF!</v>
      </c>
      <c r="J277" s="9" t="e">
        <f>J278+#REF!</f>
        <v>#REF!</v>
      </c>
      <c r="K277" s="9" t="e">
        <f>K278+#REF!</f>
        <v>#REF!</v>
      </c>
      <c r="L277" s="9" t="e">
        <f>L278+#REF!</f>
        <v>#REF!</v>
      </c>
      <c r="M277" s="9" t="e">
        <f>M278+#REF!</f>
        <v>#REF!</v>
      </c>
      <c r="N277" s="9" t="e">
        <f>N278+#REF!</f>
        <v>#REF!</v>
      </c>
      <c r="O277" s="9" t="e">
        <f>O278+#REF!</f>
        <v>#REF!</v>
      </c>
      <c r="P277" s="9" t="e">
        <f>P278+#REF!</f>
        <v>#REF!</v>
      </c>
      <c r="Q277" s="9" t="e">
        <f>Q278+#REF!</f>
        <v>#REF!</v>
      </c>
      <c r="R277" s="9" t="e">
        <f>R278+#REF!</f>
        <v>#REF!</v>
      </c>
    </row>
    <row r="278" spans="1:18" ht="60">
      <c r="A278" s="88"/>
      <c r="B278" s="65" t="s">
        <v>100</v>
      </c>
      <c r="C278" s="58" t="s">
        <v>46</v>
      </c>
      <c r="D278" s="58" t="s">
        <v>25</v>
      </c>
      <c r="E278" s="58" t="s">
        <v>30</v>
      </c>
      <c r="F278" s="61" t="s">
        <v>270</v>
      </c>
      <c r="G278" s="60" t="s">
        <v>62</v>
      </c>
      <c r="H278" s="80">
        <v>724.8</v>
      </c>
      <c r="I278" s="18" t="e">
        <f>I279+#REF!+#REF!</f>
        <v>#REF!</v>
      </c>
      <c r="J278" s="9" t="e">
        <f>J279+#REF!+#REF!</f>
        <v>#REF!</v>
      </c>
      <c r="K278" s="9" t="e">
        <f>K279+#REF!+#REF!</f>
        <v>#REF!</v>
      </c>
      <c r="L278" s="9" t="e">
        <f>L279+#REF!+#REF!</f>
        <v>#REF!</v>
      </c>
      <c r="M278" s="9" t="e">
        <f>M279+#REF!+#REF!</f>
        <v>#REF!</v>
      </c>
      <c r="N278" s="9" t="e">
        <f>N279+#REF!+#REF!</f>
        <v>#REF!</v>
      </c>
      <c r="O278" s="9" t="e">
        <f>O279+#REF!+#REF!</f>
        <v>#REF!</v>
      </c>
      <c r="P278" s="9" t="e">
        <f>P279+#REF!+#REF!</f>
        <v>#REF!</v>
      </c>
      <c r="Q278" s="9" t="e">
        <f>Q279+#REF!+#REF!</f>
        <v>#REF!</v>
      </c>
      <c r="R278" s="9" t="e">
        <f>R279+#REF!+#REF!</f>
        <v>#REF!</v>
      </c>
    </row>
    <row r="279" spans="1:18" ht="43.5" customHeight="1">
      <c r="A279" s="88"/>
      <c r="B279" s="65" t="s">
        <v>283</v>
      </c>
      <c r="C279" s="58" t="s">
        <v>46</v>
      </c>
      <c r="D279" s="58" t="s">
        <v>25</v>
      </c>
      <c r="E279" s="58" t="s">
        <v>30</v>
      </c>
      <c r="F279" s="61" t="s">
        <v>270</v>
      </c>
      <c r="G279" s="60" t="s">
        <v>54</v>
      </c>
      <c r="H279" s="80">
        <v>3</v>
      </c>
      <c r="I279" s="18" t="e">
        <f>#REF!+#REF!</f>
        <v>#REF!</v>
      </c>
      <c r="J279" s="9" t="e">
        <f>#REF!+#REF!</f>
        <v>#REF!</v>
      </c>
      <c r="K279" s="9" t="e">
        <f>#REF!+#REF!</f>
        <v>#REF!</v>
      </c>
      <c r="L279" s="9" t="e">
        <f>#REF!+#REF!</f>
        <v>#REF!</v>
      </c>
      <c r="M279" s="9" t="e">
        <f>#REF!+#REF!</f>
        <v>#REF!</v>
      </c>
      <c r="N279" s="9" t="e">
        <f>#REF!+#REF!</f>
        <v>#REF!</v>
      </c>
      <c r="O279" s="9" t="e">
        <f>#REF!+#REF!</f>
        <v>#REF!</v>
      </c>
      <c r="P279" s="9" t="e">
        <f>#REF!+#REF!</f>
        <v>#REF!</v>
      </c>
      <c r="Q279" s="9" t="e">
        <f>#REF!+#REF!</f>
        <v>#REF!</v>
      </c>
      <c r="R279" s="9" t="e">
        <f>#REF!+#REF!</f>
        <v>#REF!</v>
      </c>
    </row>
    <row r="280" spans="1:18" ht="15">
      <c r="A280" s="88"/>
      <c r="B280" s="45" t="s">
        <v>1</v>
      </c>
      <c r="C280" s="51" t="s">
        <v>46</v>
      </c>
      <c r="D280" s="51" t="s">
        <v>32</v>
      </c>
      <c r="E280" s="51"/>
      <c r="F280" s="52"/>
      <c r="G280" s="51"/>
      <c r="H280" s="84">
        <f>H281</f>
        <v>200</v>
      </c>
      <c r="I280" s="17" t="e">
        <f aca="true" t="shared" si="19" ref="I280:R280">I281</f>
        <v>#REF!</v>
      </c>
      <c r="J280" s="3" t="e">
        <f t="shared" si="19"/>
        <v>#REF!</v>
      </c>
      <c r="K280" s="3" t="e">
        <f t="shared" si="19"/>
        <v>#REF!</v>
      </c>
      <c r="L280" s="3" t="e">
        <f t="shared" si="19"/>
        <v>#REF!</v>
      </c>
      <c r="M280" s="3" t="e">
        <f t="shared" si="19"/>
        <v>#REF!</v>
      </c>
      <c r="N280" s="3" t="e">
        <f t="shared" si="19"/>
        <v>#REF!</v>
      </c>
      <c r="O280" s="3" t="e">
        <f t="shared" si="19"/>
        <v>#REF!</v>
      </c>
      <c r="P280" s="3" t="e">
        <f t="shared" si="19"/>
        <v>#REF!</v>
      </c>
      <c r="Q280" s="3" t="e">
        <f t="shared" si="19"/>
        <v>#REF!</v>
      </c>
      <c r="R280" s="3" t="e">
        <f t="shared" si="19"/>
        <v>#REF!</v>
      </c>
    </row>
    <row r="281" spans="1:19" s="29" customFormat="1" ht="15">
      <c r="A281" s="47"/>
      <c r="B281" s="53" t="s">
        <v>15</v>
      </c>
      <c r="C281" s="39" t="s">
        <v>46</v>
      </c>
      <c r="D281" s="39" t="s">
        <v>32</v>
      </c>
      <c r="E281" s="39" t="s">
        <v>24</v>
      </c>
      <c r="F281" s="49"/>
      <c r="G281" s="50"/>
      <c r="H281" s="85">
        <f aca="true" t="shared" si="20" ref="H281:R281">H285</f>
        <v>200</v>
      </c>
      <c r="I281" s="31" t="e">
        <f t="shared" si="20"/>
        <v>#REF!</v>
      </c>
      <c r="J281" s="32" t="e">
        <f t="shared" si="20"/>
        <v>#REF!</v>
      </c>
      <c r="K281" s="32" t="e">
        <f t="shared" si="20"/>
        <v>#REF!</v>
      </c>
      <c r="L281" s="32" t="e">
        <f t="shared" si="20"/>
        <v>#REF!</v>
      </c>
      <c r="M281" s="32" t="e">
        <f t="shared" si="20"/>
        <v>#REF!</v>
      </c>
      <c r="N281" s="32" t="e">
        <f t="shared" si="20"/>
        <v>#REF!</v>
      </c>
      <c r="O281" s="32" t="e">
        <f t="shared" si="20"/>
        <v>#REF!</v>
      </c>
      <c r="P281" s="32" t="e">
        <f t="shared" si="20"/>
        <v>#REF!</v>
      </c>
      <c r="Q281" s="32" t="e">
        <f t="shared" si="20"/>
        <v>#REF!</v>
      </c>
      <c r="R281" s="32" t="e">
        <f t="shared" si="20"/>
        <v>#REF!</v>
      </c>
      <c r="S281" s="37"/>
    </row>
    <row r="282" spans="1:18" ht="30">
      <c r="A282" s="88"/>
      <c r="B282" s="65" t="s">
        <v>266</v>
      </c>
      <c r="C282" s="60" t="s">
        <v>46</v>
      </c>
      <c r="D282" s="60" t="s">
        <v>32</v>
      </c>
      <c r="E282" s="60" t="s">
        <v>24</v>
      </c>
      <c r="F282" s="61" t="s">
        <v>29</v>
      </c>
      <c r="G282" s="60"/>
      <c r="H282" s="80">
        <f>H283</f>
        <v>200</v>
      </c>
      <c r="I282" s="17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5">
      <c r="A283" s="88"/>
      <c r="B283" s="65" t="s">
        <v>271</v>
      </c>
      <c r="C283" s="60" t="s">
        <v>46</v>
      </c>
      <c r="D283" s="60" t="s">
        <v>32</v>
      </c>
      <c r="E283" s="60" t="s">
        <v>24</v>
      </c>
      <c r="F283" s="61" t="s">
        <v>267</v>
      </c>
      <c r="G283" s="60"/>
      <c r="H283" s="80">
        <f>H284</f>
        <v>200</v>
      </c>
      <c r="I283" s="17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30">
      <c r="A284" s="88"/>
      <c r="B284" s="65" t="s">
        <v>268</v>
      </c>
      <c r="C284" s="60" t="s">
        <v>46</v>
      </c>
      <c r="D284" s="60" t="s">
        <v>32</v>
      </c>
      <c r="E284" s="60" t="s">
        <v>24</v>
      </c>
      <c r="F284" s="61" t="s">
        <v>269</v>
      </c>
      <c r="G284" s="60"/>
      <c r="H284" s="80">
        <f>H285</f>
        <v>200</v>
      </c>
      <c r="I284" s="17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78" customHeight="1">
      <c r="A285" s="88"/>
      <c r="B285" s="65" t="s">
        <v>272</v>
      </c>
      <c r="C285" s="60" t="s">
        <v>46</v>
      </c>
      <c r="D285" s="60" t="s">
        <v>32</v>
      </c>
      <c r="E285" s="60" t="s">
        <v>24</v>
      </c>
      <c r="F285" s="61" t="s">
        <v>281</v>
      </c>
      <c r="G285" s="60" t="s">
        <v>63</v>
      </c>
      <c r="H285" s="80">
        <v>200</v>
      </c>
      <c r="I285" s="18" t="e">
        <f>#REF!</f>
        <v>#REF!</v>
      </c>
      <c r="J285" s="9" t="e">
        <f>#REF!</f>
        <v>#REF!</v>
      </c>
      <c r="K285" s="9" t="e">
        <f>#REF!</f>
        <v>#REF!</v>
      </c>
      <c r="L285" s="9" t="e">
        <f>#REF!</f>
        <v>#REF!</v>
      </c>
      <c r="M285" s="9" t="e">
        <f>#REF!</f>
        <v>#REF!</v>
      </c>
      <c r="N285" s="9" t="e">
        <f>#REF!</f>
        <v>#REF!</v>
      </c>
      <c r="O285" s="9" t="e">
        <f>#REF!</f>
        <v>#REF!</v>
      </c>
      <c r="P285" s="9" t="e">
        <f>#REF!</f>
        <v>#REF!</v>
      </c>
      <c r="Q285" s="9" t="e">
        <f>#REF!</f>
        <v>#REF!</v>
      </c>
      <c r="R285" s="9" t="e">
        <f>#REF!</f>
        <v>#REF!</v>
      </c>
    </row>
    <row r="286" spans="1:18" ht="42.75">
      <c r="A286" s="88"/>
      <c r="B286" s="83" t="s">
        <v>8</v>
      </c>
      <c r="C286" s="51" t="s">
        <v>46</v>
      </c>
      <c r="D286" s="51" t="s">
        <v>39</v>
      </c>
      <c r="E286" s="51"/>
      <c r="F286" s="52"/>
      <c r="G286" s="51"/>
      <c r="H286" s="84">
        <f>H287</f>
        <v>21938.5</v>
      </c>
      <c r="I286" s="17" t="e">
        <f>I287+#REF!</f>
        <v>#REF!</v>
      </c>
      <c r="J286" s="3" t="e">
        <f>J287+#REF!</f>
        <v>#REF!</v>
      </c>
      <c r="K286" s="3" t="e">
        <f>K287+#REF!</f>
        <v>#REF!</v>
      </c>
      <c r="L286" s="3" t="e">
        <f>L287+#REF!</f>
        <v>#REF!</v>
      </c>
      <c r="M286" s="3" t="e">
        <f>M287+#REF!</f>
        <v>#REF!</v>
      </c>
      <c r="N286" s="3" t="e">
        <f>N287+#REF!</f>
        <v>#REF!</v>
      </c>
      <c r="O286" s="3" t="e">
        <f>O287+#REF!</f>
        <v>#REF!</v>
      </c>
      <c r="P286" s="3" t="e">
        <f>P287+#REF!</f>
        <v>#REF!</v>
      </c>
      <c r="Q286" s="3" t="e">
        <f>Q287+#REF!</f>
        <v>#REF!</v>
      </c>
      <c r="R286" s="3" t="e">
        <f>R287+#REF!</f>
        <v>#REF!</v>
      </c>
    </row>
    <row r="287" spans="1:19" s="29" customFormat="1" ht="35.25" customHeight="1">
      <c r="A287" s="47"/>
      <c r="B287" s="86" t="s">
        <v>53</v>
      </c>
      <c r="C287" s="39" t="s">
        <v>46</v>
      </c>
      <c r="D287" s="39" t="s">
        <v>39</v>
      </c>
      <c r="E287" s="39" t="s">
        <v>25</v>
      </c>
      <c r="F287" s="49"/>
      <c r="G287" s="50"/>
      <c r="H287" s="85">
        <f>H288</f>
        <v>21938.5</v>
      </c>
      <c r="I287" s="31" t="e">
        <f>#REF!</f>
        <v>#REF!</v>
      </c>
      <c r="J287" s="32" t="e">
        <f>#REF!</f>
        <v>#REF!</v>
      </c>
      <c r="K287" s="32" t="e">
        <f>#REF!</f>
        <v>#REF!</v>
      </c>
      <c r="L287" s="32" t="e">
        <f>#REF!</f>
        <v>#REF!</v>
      </c>
      <c r="M287" s="32" t="e">
        <f>#REF!</f>
        <v>#REF!</v>
      </c>
      <c r="N287" s="32" t="e">
        <f>#REF!</f>
        <v>#REF!</v>
      </c>
      <c r="O287" s="32" t="e">
        <f>#REF!</f>
        <v>#REF!</v>
      </c>
      <c r="P287" s="32" t="e">
        <f>#REF!</f>
        <v>#REF!</v>
      </c>
      <c r="Q287" s="32" t="e">
        <f>#REF!</f>
        <v>#REF!</v>
      </c>
      <c r="R287" s="32" t="e">
        <f>#REF!</f>
        <v>#REF!</v>
      </c>
      <c r="S287" s="37"/>
    </row>
    <row r="288" spans="1:19" s="29" customFormat="1" ht="28.5" customHeight="1">
      <c r="A288" s="47"/>
      <c r="B288" s="65" t="s">
        <v>266</v>
      </c>
      <c r="C288" s="60" t="s">
        <v>275</v>
      </c>
      <c r="D288" s="60" t="s">
        <v>39</v>
      </c>
      <c r="E288" s="60" t="s">
        <v>25</v>
      </c>
      <c r="F288" s="61" t="s">
        <v>29</v>
      </c>
      <c r="G288" s="60"/>
      <c r="H288" s="80">
        <f>H289</f>
        <v>21938.5</v>
      </c>
      <c r="I288" s="31"/>
      <c r="J288" s="32"/>
      <c r="K288" s="32"/>
      <c r="L288" s="32"/>
      <c r="M288" s="32"/>
      <c r="N288" s="32"/>
      <c r="O288" s="32"/>
      <c r="P288" s="32"/>
      <c r="Q288" s="32"/>
      <c r="R288" s="32"/>
      <c r="S288" s="37"/>
    </row>
    <row r="289" spans="1:19" s="29" customFormat="1" ht="31.5" customHeight="1">
      <c r="A289" s="47"/>
      <c r="B289" s="65" t="s">
        <v>296</v>
      </c>
      <c r="C289" s="60" t="s">
        <v>275</v>
      </c>
      <c r="D289" s="60" t="s">
        <v>39</v>
      </c>
      <c r="E289" s="60" t="s">
        <v>25</v>
      </c>
      <c r="F289" s="61" t="s">
        <v>276</v>
      </c>
      <c r="G289" s="60"/>
      <c r="H289" s="80">
        <f>H290</f>
        <v>21938.5</v>
      </c>
      <c r="I289" s="31"/>
      <c r="J289" s="32"/>
      <c r="K289" s="32"/>
      <c r="L289" s="32"/>
      <c r="M289" s="32"/>
      <c r="N289" s="32"/>
      <c r="O289" s="32"/>
      <c r="P289" s="32"/>
      <c r="Q289" s="32"/>
      <c r="R289" s="32"/>
      <c r="S289" s="37"/>
    </row>
    <row r="290" spans="1:19" s="29" customFormat="1" ht="33.75" customHeight="1">
      <c r="A290" s="47"/>
      <c r="B290" s="65" t="s">
        <v>273</v>
      </c>
      <c r="C290" s="60" t="s">
        <v>275</v>
      </c>
      <c r="D290" s="60" t="s">
        <v>39</v>
      </c>
      <c r="E290" s="60" t="s">
        <v>25</v>
      </c>
      <c r="F290" s="61" t="s">
        <v>354</v>
      </c>
      <c r="G290" s="60"/>
      <c r="H290" s="80">
        <f>H291</f>
        <v>21938.5</v>
      </c>
      <c r="I290" s="31"/>
      <c r="J290" s="32"/>
      <c r="K290" s="32"/>
      <c r="L290" s="32"/>
      <c r="M290" s="32"/>
      <c r="N290" s="32"/>
      <c r="O290" s="32"/>
      <c r="P290" s="32"/>
      <c r="Q290" s="32"/>
      <c r="R290" s="32"/>
      <c r="S290" s="37"/>
    </row>
    <row r="291" spans="1:18" ht="36.75" customHeight="1">
      <c r="A291" s="88"/>
      <c r="B291" s="64" t="s">
        <v>274</v>
      </c>
      <c r="C291" s="60" t="s">
        <v>46</v>
      </c>
      <c r="D291" s="60" t="s">
        <v>39</v>
      </c>
      <c r="E291" s="60" t="s">
        <v>25</v>
      </c>
      <c r="F291" s="61" t="s">
        <v>277</v>
      </c>
      <c r="G291" s="60" t="s">
        <v>2</v>
      </c>
      <c r="H291" s="80">
        <v>21938.5</v>
      </c>
      <c r="I291" s="17" t="e">
        <f>#REF!</f>
        <v>#REF!</v>
      </c>
      <c r="J291" s="3" t="e">
        <f>#REF!</f>
        <v>#REF!</v>
      </c>
      <c r="K291" s="3" t="e">
        <f>#REF!</f>
        <v>#REF!</v>
      </c>
      <c r="L291" s="3" t="e">
        <f>#REF!</f>
        <v>#REF!</v>
      </c>
      <c r="M291" s="3" t="e">
        <f>#REF!</f>
        <v>#REF!</v>
      </c>
      <c r="N291" s="3" t="e">
        <f>#REF!</f>
        <v>#REF!</v>
      </c>
      <c r="O291" s="3" t="e">
        <f>#REF!</f>
        <v>#REF!</v>
      </c>
      <c r="P291" s="3" t="e">
        <f>#REF!</f>
        <v>#REF!</v>
      </c>
      <c r="Q291" s="3" t="e">
        <f>#REF!</f>
        <v>#REF!</v>
      </c>
      <c r="R291" s="3" t="e">
        <f>#REF!</f>
        <v>#REF!</v>
      </c>
    </row>
    <row r="292" spans="1:18" ht="15">
      <c r="A292" s="88"/>
      <c r="B292" s="66"/>
      <c r="C292" s="69"/>
      <c r="D292" s="69"/>
      <c r="E292" s="69"/>
      <c r="F292" s="67"/>
      <c r="G292" s="69"/>
      <c r="H292" s="73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15">
      <c r="A293" s="88"/>
      <c r="B293" s="66"/>
      <c r="C293" s="69"/>
      <c r="D293" s="69"/>
      <c r="E293" s="69"/>
      <c r="F293" s="67"/>
      <c r="G293" s="69"/>
      <c r="H293" s="73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15">
      <c r="A294" s="88"/>
      <c r="B294" s="66"/>
      <c r="C294" s="69"/>
      <c r="D294" s="69"/>
      <c r="E294" s="69"/>
      <c r="F294" s="67"/>
      <c r="G294" s="69"/>
      <c r="H294" s="73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15">
      <c r="A295" s="88"/>
      <c r="B295" s="66"/>
      <c r="C295" s="69"/>
      <c r="D295" s="69"/>
      <c r="E295" s="69"/>
      <c r="F295" s="67"/>
      <c r="G295" s="69"/>
      <c r="H295" s="73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15">
      <c r="A296" s="88"/>
      <c r="B296" s="66"/>
      <c r="C296" s="69"/>
      <c r="D296" s="69"/>
      <c r="E296" s="69"/>
      <c r="F296" s="67"/>
      <c r="G296" s="69"/>
      <c r="H296" s="73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15">
      <c r="A297" s="88"/>
      <c r="B297" s="66"/>
      <c r="C297" s="69"/>
      <c r="D297" s="69"/>
      <c r="E297" s="69"/>
      <c r="F297" s="67"/>
      <c r="G297" s="69"/>
      <c r="H297" s="73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15">
      <c r="A298" s="88"/>
      <c r="B298" s="66"/>
      <c r="C298" s="69"/>
      <c r="D298" s="69"/>
      <c r="E298" s="69"/>
      <c r="F298" s="67"/>
      <c r="G298" s="69"/>
      <c r="H298" s="73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15">
      <c r="A299" s="88"/>
      <c r="B299" s="66"/>
      <c r="C299" s="69"/>
      <c r="D299" s="69"/>
      <c r="E299" s="69"/>
      <c r="F299" s="67"/>
      <c r="G299" s="69"/>
      <c r="H299" s="73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15">
      <c r="A300" s="88"/>
      <c r="B300" s="66"/>
      <c r="C300" s="69"/>
      <c r="D300" s="69"/>
      <c r="E300" s="69"/>
      <c r="F300" s="67"/>
      <c r="G300" s="69"/>
      <c r="H300" s="73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15">
      <c r="A301" s="88"/>
      <c r="B301" s="66"/>
      <c r="C301" s="69"/>
      <c r="D301" s="69"/>
      <c r="E301" s="69"/>
      <c r="F301" s="67"/>
      <c r="G301" s="69"/>
      <c r="H301" s="73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15">
      <c r="A302" s="88"/>
      <c r="B302" s="66"/>
      <c r="C302" s="69"/>
      <c r="D302" s="69"/>
      <c r="E302" s="69"/>
      <c r="F302" s="67"/>
      <c r="G302" s="69"/>
      <c r="H302" s="73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15">
      <c r="A303" s="88"/>
      <c r="B303" s="66"/>
      <c r="C303" s="69"/>
      <c r="D303" s="69"/>
      <c r="E303" s="69"/>
      <c r="F303" s="67"/>
      <c r="G303" s="69"/>
      <c r="H303" s="73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15">
      <c r="A304" s="88"/>
      <c r="B304" s="66"/>
      <c r="C304" s="69"/>
      <c r="D304" s="69"/>
      <c r="E304" s="69"/>
      <c r="F304" s="67"/>
      <c r="G304" s="69"/>
      <c r="H304" s="73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15">
      <c r="A305" s="88"/>
      <c r="B305" s="66"/>
      <c r="C305" s="69"/>
      <c r="D305" s="69"/>
      <c r="E305" s="69"/>
      <c r="F305" s="67"/>
      <c r="G305" s="69"/>
      <c r="H305" s="73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15">
      <c r="A306" s="88"/>
      <c r="B306" s="66"/>
      <c r="C306" s="69"/>
      <c r="D306" s="69"/>
      <c r="E306" s="69"/>
      <c r="F306" s="67"/>
      <c r="G306" s="69"/>
      <c r="H306" s="73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15">
      <c r="A307" s="88"/>
      <c r="B307" s="66"/>
      <c r="C307" s="69"/>
      <c r="D307" s="69"/>
      <c r="E307" s="69"/>
      <c r="F307" s="67"/>
      <c r="G307" s="69"/>
      <c r="H307" s="73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8" ht="15">
      <c r="A308" s="88"/>
      <c r="B308" s="66"/>
      <c r="C308" s="69"/>
      <c r="D308" s="69"/>
      <c r="E308" s="69"/>
      <c r="F308" s="67"/>
      <c r="G308" s="69"/>
      <c r="H308" s="73"/>
    </row>
    <row r="309" spans="1:8" ht="15">
      <c r="A309" s="88"/>
      <c r="B309" s="66"/>
      <c r="C309" s="69"/>
      <c r="D309" s="69"/>
      <c r="E309" s="69"/>
      <c r="F309" s="67"/>
      <c r="G309" s="69"/>
      <c r="H309" s="73"/>
    </row>
    <row r="310" spans="1:8" ht="15">
      <c r="A310" s="88"/>
      <c r="B310" s="66"/>
      <c r="C310" s="69"/>
      <c r="D310" s="69"/>
      <c r="E310" s="69"/>
      <c r="F310" s="67"/>
      <c r="G310" s="69"/>
      <c r="H310" s="73"/>
    </row>
    <row r="311" spans="1:8" ht="15">
      <c r="A311" s="88"/>
      <c r="B311" s="66"/>
      <c r="C311" s="69"/>
      <c r="D311" s="69"/>
      <c r="E311" s="69"/>
      <c r="F311" s="67"/>
      <c r="G311" s="69"/>
      <c r="H311" s="73"/>
    </row>
    <row r="312" spans="1:8" ht="15">
      <c r="A312" s="88"/>
      <c r="B312" s="66"/>
      <c r="C312" s="69"/>
      <c r="D312" s="69"/>
      <c r="E312" s="69"/>
      <c r="F312" s="67"/>
      <c r="G312" s="69"/>
      <c r="H312" s="73"/>
    </row>
    <row r="313" spans="1:8" ht="15">
      <c r="A313" s="88"/>
      <c r="B313" s="66"/>
      <c r="C313" s="69"/>
      <c r="D313" s="69"/>
      <c r="E313" s="69"/>
      <c r="F313" s="67"/>
      <c r="G313" s="69"/>
      <c r="H313" s="73"/>
    </row>
    <row r="314" spans="1:8" ht="15">
      <c r="A314" s="88"/>
      <c r="B314" s="66"/>
      <c r="C314" s="69"/>
      <c r="D314" s="69"/>
      <c r="E314" s="69"/>
      <c r="F314" s="67"/>
      <c r="G314" s="69"/>
      <c r="H314" s="73"/>
    </row>
    <row r="315" spans="1:8" ht="15">
      <c r="A315" s="88"/>
      <c r="B315" s="66"/>
      <c r="C315" s="69"/>
      <c r="D315" s="69"/>
      <c r="E315" s="69"/>
      <c r="F315" s="67"/>
      <c r="G315" s="69"/>
      <c r="H315" s="73"/>
    </row>
    <row r="316" spans="1:8" ht="15">
      <c r="A316" s="88"/>
      <c r="B316" s="66"/>
      <c r="C316" s="69"/>
      <c r="D316" s="69"/>
      <c r="E316" s="69"/>
      <c r="F316" s="67"/>
      <c r="G316" s="69"/>
      <c r="H316" s="73"/>
    </row>
    <row r="317" spans="1:8" ht="15">
      <c r="A317" s="88"/>
      <c r="B317" s="66"/>
      <c r="C317" s="69"/>
      <c r="D317" s="69"/>
      <c r="E317" s="69"/>
      <c r="F317" s="67"/>
      <c r="G317" s="69"/>
      <c r="H317" s="73"/>
    </row>
    <row r="318" spans="1:8" ht="15">
      <c r="A318" s="88"/>
      <c r="B318" s="66"/>
      <c r="C318" s="69"/>
      <c r="D318" s="69"/>
      <c r="E318" s="69"/>
      <c r="F318" s="67"/>
      <c r="G318" s="69"/>
      <c r="H318" s="73"/>
    </row>
    <row r="319" spans="1:8" ht="15">
      <c r="A319" s="88"/>
      <c r="B319" s="66"/>
      <c r="C319" s="69"/>
      <c r="D319" s="69"/>
      <c r="E319" s="69"/>
      <c r="F319" s="67"/>
      <c r="G319" s="69"/>
      <c r="H319" s="73"/>
    </row>
    <row r="320" spans="1:8" ht="15">
      <c r="A320" s="88"/>
      <c r="B320" s="66"/>
      <c r="C320" s="69"/>
      <c r="D320" s="69"/>
      <c r="E320" s="69"/>
      <c r="F320" s="67"/>
      <c r="G320" s="69"/>
      <c r="H320" s="73"/>
    </row>
    <row r="321" spans="1:8" ht="15">
      <c r="A321" s="88"/>
      <c r="B321" s="66"/>
      <c r="C321" s="69"/>
      <c r="D321" s="69"/>
      <c r="E321" s="69"/>
      <c r="F321" s="67"/>
      <c r="G321" s="69"/>
      <c r="H321" s="73"/>
    </row>
    <row r="322" spans="1:8" ht="15">
      <c r="A322" s="88"/>
      <c r="B322" s="66"/>
      <c r="C322" s="69"/>
      <c r="D322" s="69"/>
      <c r="E322" s="69"/>
      <c r="F322" s="67"/>
      <c r="G322" s="69"/>
      <c r="H322" s="73"/>
    </row>
    <row r="323" spans="1:8" ht="15">
      <c r="A323" s="88"/>
      <c r="B323" s="66"/>
      <c r="C323" s="69"/>
      <c r="D323" s="69"/>
      <c r="E323" s="69"/>
      <c r="F323" s="67"/>
      <c r="G323" s="69"/>
      <c r="H323" s="73"/>
    </row>
    <row r="324" spans="1:8" ht="15">
      <c r="A324" s="88"/>
      <c r="B324" s="66"/>
      <c r="C324" s="69"/>
      <c r="D324" s="69"/>
      <c r="E324" s="69"/>
      <c r="F324" s="67"/>
      <c r="G324" s="69"/>
      <c r="H324" s="73"/>
    </row>
    <row r="325" spans="1:8" ht="15">
      <c r="A325" s="88"/>
      <c r="B325" s="66"/>
      <c r="C325" s="69"/>
      <c r="D325" s="69"/>
      <c r="E325" s="69"/>
      <c r="F325" s="67"/>
      <c r="G325" s="69"/>
      <c r="H325" s="73"/>
    </row>
    <row r="326" spans="1:8" ht="15">
      <c r="A326" s="88"/>
      <c r="B326" s="66"/>
      <c r="C326" s="69"/>
      <c r="D326" s="69"/>
      <c r="E326" s="69"/>
      <c r="F326" s="67"/>
      <c r="G326" s="69"/>
      <c r="H326" s="73"/>
    </row>
    <row r="327" spans="1:8" ht="15">
      <c r="A327" s="88"/>
      <c r="B327" s="66"/>
      <c r="C327" s="69"/>
      <c r="D327" s="69"/>
      <c r="E327" s="69"/>
      <c r="F327" s="67"/>
      <c r="G327" s="69"/>
      <c r="H327" s="73"/>
    </row>
    <row r="328" spans="1:8" ht="15">
      <c r="A328" s="88"/>
      <c r="B328" s="66"/>
      <c r="C328" s="69"/>
      <c r="D328" s="69"/>
      <c r="E328" s="69"/>
      <c r="F328" s="67"/>
      <c r="G328" s="69"/>
      <c r="H328" s="73"/>
    </row>
    <row r="329" spans="1:8" ht="15">
      <c r="A329" s="88"/>
      <c r="B329" s="66"/>
      <c r="C329" s="69"/>
      <c r="D329" s="69"/>
      <c r="E329" s="69"/>
      <c r="F329" s="67"/>
      <c r="G329" s="69"/>
      <c r="H329" s="73"/>
    </row>
    <row r="330" spans="1:8" ht="15">
      <c r="A330" s="88"/>
      <c r="B330" s="66"/>
      <c r="C330" s="69"/>
      <c r="D330" s="69"/>
      <c r="E330" s="69"/>
      <c r="F330" s="67"/>
      <c r="G330" s="69"/>
      <c r="H330" s="73"/>
    </row>
    <row r="331" spans="1:8" ht="15">
      <c r="A331" s="88"/>
      <c r="B331" s="66"/>
      <c r="C331" s="69"/>
      <c r="D331" s="69"/>
      <c r="E331" s="69"/>
      <c r="F331" s="67"/>
      <c r="G331" s="69"/>
      <c r="H331" s="73"/>
    </row>
    <row r="332" spans="1:8" ht="15">
      <c r="A332" s="88"/>
      <c r="B332" s="66"/>
      <c r="C332" s="69"/>
      <c r="D332" s="69"/>
      <c r="E332" s="69"/>
      <c r="F332" s="67"/>
      <c r="G332" s="69"/>
      <c r="H332" s="73"/>
    </row>
    <row r="333" spans="1:8" ht="15">
      <c r="A333" s="88"/>
      <c r="B333" s="66"/>
      <c r="C333" s="69"/>
      <c r="D333" s="69"/>
      <c r="E333" s="69"/>
      <c r="F333" s="67"/>
      <c r="G333" s="69"/>
      <c r="H333" s="73"/>
    </row>
    <row r="334" spans="1:8" ht="15">
      <c r="A334" s="88"/>
      <c r="B334" s="66"/>
      <c r="C334" s="69"/>
      <c r="D334" s="69"/>
      <c r="E334" s="69"/>
      <c r="F334" s="67"/>
      <c r="G334" s="69"/>
      <c r="H334" s="73"/>
    </row>
    <row r="335" spans="1:8" ht="15">
      <c r="A335" s="88"/>
      <c r="B335" s="66"/>
      <c r="C335" s="69"/>
      <c r="D335" s="69"/>
      <c r="E335" s="69"/>
      <c r="F335" s="67"/>
      <c r="G335" s="69"/>
      <c r="H335" s="73"/>
    </row>
    <row r="336" spans="1:8" ht="15">
      <c r="A336" s="88"/>
      <c r="B336" s="66"/>
      <c r="C336" s="69"/>
      <c r="D336" s="69"/>
      <c r="E336" s="69"/>
      <c r="F336" s="67"/>
      <c r="G336" s="69"/>
      <c r="H336" s="73"/>
    </row>
    <row r="337" spans="1:8" ht="15">
      <c r="A337" s="88"/>
      <c r="B337" s="66"/>
      <c r="C337" s="69"/>
      <c r="D337" s="69"/>
      <c r="E337" s="69"/>
      <c r="F337" s="67"/>
      <c r="G337" s="69"/>
      <c r="H337" s="73"/>
    </row>
    <row r="338" spans="1:8" ht="15">
      <c r="A338" s="88"/>
      <c r="B338" s="66"/>
      <c r="C338" s="69"/>
      <c r="D338" s="69"/>
      <c r="E338" s="69"/>
      <c r="F338" s="67"/>
      <c r="G338" s="69"/>
      <c r="H338" s="73"/>
    </row>
    <row r="339" spans="1:8" ht="15">
      <c r="A339" s="88"/>
      <c r="B339" s="66"/>
      <c r="C339" s="69"/>
      <c r="D339" s="69"/>
      <c r="E339" s="69"/>
      <c r="F339" s="67"/>
      <c r="G339" s="69"/>
      <c r="H339" s="73"/>
    </row>
    <row r="340" spans="1:8" ht="15">
      <c r="A340" s="88"/>
      <c r="B340" s="66"/>
      <c r="C340" s="69"/>
      <c r="D340" s="69"/>
      <c r="E340" s="69"/>
      <c r="F340" s="67"/>
      <c r="G340" s="69"/>
      <c r="H340" s="73"/>
    </row>
    <row r="341" spans="1:8" ht="15">
      <c r="A341" s="88"/>
      <c r="B341" s="66"/>
      <c r="C341" s="69"/>
      <c r="D341" s="69"/>
      <c r="E341" s="69"/>
      <c r="F341" s="67"/>
      <c r="G341" s="69"/>
      <c r="H341" s="73"/>
    </row>
    <row r="342" spans="1:8" ht="15">
      <c r="A342" s="88"/>
      <c r="B342" s="66"/>
      <c r="C342" s="69"/>
      <c r="D342" s="69"/>
      <c r="E342" s="69"/>
      <c r="F342" s="67"/>
      <c r="G342" s="69"/>
      <c r="H342" s="74"/>
    </row>
    <row r="343" spans="1:8" ht="15">
      <c r="A343" s="88"/>
      <c r="B343" s="66"/>
      <c r="C343" s="69"/>
      <c r="D343" s="69"/>
      <c r="E343" s="69"/>
      <c r="F343" s="67"/>
      <c r="G343" s="69"/>
      <c r="H343" s="74"/>
    </row>
    <row r="344" spans="1:8" ht="15">
      <c r="A344" s="88"/>
      <c r="B344" s="66"/>
      <c r="C344" s="69"/>
      <c r="D344" s="69"/>
      <c r="E344" s="69"/>
      <c r="F344" s="67"/>
      <c r="G344" s="69"/>
      <c r="H344" s="74"/>
    </row>
    <row r="345" spans="1:8" ht="15">
      <c r="A345" s="88"/>
      <c r="B345" s="66"/>
      <c r="C345" s="69"/>
      <c r="D345" s="69"/>
      <c r="E345" s="69"/>
      <c r="F345" s="67"/>
      <c r="G345" s="69"/>
      <c r="H345" s="74"/>
    </row>
    <row r="346" spans="1:8" ht="15">
      <c r="A346" s="88"/>
      <c r="B346" s="66"/>
      <c r="C346" s="69"/>
      <c r="D346" s="69"/>
      <c r="E346" s="69"/>
      <c r="F346" s="67"/>
      <c r="G346" s="69"/>
      <c r="H346" s="74"/>
    </row>
    <row r="347" spans="1:8" ht="15">
      <c r="A347" s="88"/>
      <c r="B347" s="66"/>
      <c r="C347" s="69"/>
      <c r="D347" s="69"/>
      <c r="E347" s="69"/>
      <c r="F347" s="67"/>
      <c r="G347" s="69"/>
      <c r="H347" s="74"/>
    </row>
    <row r="348" spans="1:8" ht="15">
      <c r="A348" s="88"/>
      <c r="B348" s="66"/>
      <c r="C348" s="69"/>
      <c r="D348" s="69"/>
      <c r="E348" s="69"/>
      <c r="F348" s="67"/>
      <c r="G348" s="69"/>
      <c r="H348" s="74"/>
    </row>
    <row r="349" spans="1:8" ht="15">
      <c r="A349" s="88"/>
      <c r="B349" s="66"/>
      <c r="C349" s="69"/>
      <c r="D349" s="69"/>
      <c r="E349" s="69"/>
      <c r="F349" s="67"/>
      <c r="G349" s="69"/>
      <c r="H349" s="74"/>
    </row>
    <row r="350" spans="1:8" ht="15">
      <c r="A350" s="88"/>
      <c r="B350" s="66"/>
      <c r="C350" s="69"/>
      <c r="D350" s="69"/>
      <c r="E350" s="69"/>
      <c r="F350" s="67"/>
      <c r="G350" s="69"/>
      <c r="H350" s="74"/>
    </row>
    <row r="351" spans="1:8" ht="15">
      <c r="A351" s="88"/>
      <c r="B351" s="66"/>
      <c r="C351" s="69"/>
      <c r="D351" s="69"/>
      <c r="E351" s="69"/>
      <c r="F351" s="67"/>
      <c r="G351" s="69"/>
      <c r="H351" s="74"/>
    </row>
    <row r="352" spans="1:8" ht="15">
      <c r="A352" s="88"/>
      <c r="B352" s="66"/>
      <c r="C352" s="69"/>
      <c r="D352" s="69"/>
      <c r="E352" s="69"/>
      <c r="F352" s="67"/>
      <c r="G352" s="69"/>
      <c r="H352" s="74"/>
    </row>
    <row r="353" spans="1:8" ht="15">
      <c r="A353" s="88"/>
      <c r="B353" s="66"/>
      <c r="C353" s="69"/>
      <c r="D353" s="69"/>
      <c r="E353" s="69"/>
      <c r="F353" s="67"/>
      <c r="G353" s="69"/>
      <c r="H353" s="74"/>
    </row>
    <row r="354" spans="1:8" ht="15">
      <c r="A354" s="88"/>
      <c r="B354" s="66"/>
      <c r="C354" s="69"/>
      <c r="D354" s="69"/>
      <c r="E354" s="69"/>
      <c r="F354" s="67"/>
      <c r="G354" s="69"/>
      <c r="H354" s="74"/>
    </row>
    <row r="355" spans="1:8" ht="15">
      <c r="A355" s="88"/>
      <c r="B355" s="66"/>
      <c r="C355" s="69"/>
      <c r="D355" s="69"/>
      <c r="E355" s="69"/>
      <c r="F355" s="67"/>
      <c r="G355" s="69"/>
      <c r="H355" s="74"/>
    </row>
    <row r="356" spans="1:8" ht="15">
      <c r="A356" s="88"/>
      <c r="B356" s="66"/>
      <c r="C356" s="69"/>
      <c r="D356" s="69"/>
      <c r="E356" s="69"/>
      <c r="F356" s="67"/>
      <c r="G356" s="69"/>
      <c r="H356" s="74"/>
    </row>
    <row r="357" spans="1:8" ht="15">
      <c r="A357" s="88"/>
      <c r="B357" s="66"/>
      <c r="C357" s="69"/>
      <c r="D357" s="69"/>
      <c r="E357" s="69"/>
      <c r="F357" s="67"/>
      <c r="G357" s="69"/>
      <c r="H357" s="74"/>
    </row>
    <row r="358" spans="1:8" ht="15">
      <c r="A358" s="88"/>
      <c r="B358" s="66"/>
      <c r="C358" s="69"/>
      <c r="D358" s="69"/>
      <c r="E358" s="69"/>
      <c r="F358" s="67"/>
      <c r="G358" s="69"/>
      <c r="H358" s="74"/>
    </row>
    <row r="359" spans="1:8" ht="15">
      <c r="A359" s="88"/>
      <c r="B359" s="66"/>
      <c r="C359" s="69"/>
      <c r="D359" s="69"/>
      <c r="E359" s="69"/>
      <c r="F359" s="67"/>
      <c r="G359" s="69"/>
      <c r="H359" s="74"/>
    </row>
    <row r="360" spans="1:8" ht="15">
      <c r="A360" s="88"/>
      <c r="B360" s="66"/>
      <c r="C360" s="69"/>
      <c r="D360" s="69"/>
      <c r="E360" s="69"/>
      <c r="F360" s="67"/>
      <c r="G360" s="69"/>
      <c r="H360" s="74"/>
    </row>
    <row r="361" spans="1:8" ht="15">
      <c r="A361" s="88"/>
      <c r="B361" s="66"/>
      <c r="C361" s="69"/>
      <c r="D361" s="69"/>
      <c r="E361" s="69"/>
      <c r="F361" s="67"/>
      <c r="G361" s="69"/>
      <c r="H361" s="74"/>
    </row>
    <row r="362" spans="1:8" ht="15">
      <c r="A362" s="88"/>
      <c r="B362" s="66"/>
      <c r="C362" s="69"/>
      <c r="D362" s="69"/>
      <c r="E362" s="69"/>
      <c r="F362" s="67"/>
      <c r="G362" s="69"/>
      <c r="H362" s="74"/>
    </row>
    <row r="363" spans="1:8" ht="15">
      <c r="A363" s="88"/>
      <c r="B363" s="66"/>
      <c r="C363" s="69"/>
      <c r="D363" s="69"/>
      <c r="E363" s="69"/>
      <c r="F363" s="67"/>
      <c r="G363" s="69"/>
      <c r="H363" s="74"/>
    </row>
    <row r="364" spans="1:8" ht="15">
      <c r="A364" s="88"/>
      <c r="B364" s="66"/>
      <c r="C364" s="69"/>
      <c r="D364" s="69"/>
      <c r="E364" s="69"/>
      <c r="F364" s="67"/>
      <c r="G364" s="69"/>
      <c r="H364" s="74"/>
    </row>
    <row r="365" spans="1:8" ht="15">
      <c r="A365" s="88"/>
      <c r="B365" s="66"/>
      <c r="C365" s="69"/>
      <c r="D365" s="69"/>
      <c r="E365" s="69"/>
      <c r="F365" s="67"/>
      <c r="G365" s="69"/>
      <c r="H365" s="74"/>
    </row>
    <row r="366" spans="1:8" ht="15">
      <c r="A366" s="88"/>
      <c r="B366" s="66"/>
      <c r="C366" s="69"/>
      <c r="D366" s="69"/>
      <c r="E366" s="69"/>
      <c r="F366" s="67"/>
      <c r="G366" s="69"/>
      <c r="H366" s="74"/>
    </row>
    <row r="367" spans="1:8" ht="15">
      <c r="A367" s="88"/>
      <c r="B367" s="66"/>
      <c r="C367" s="69"/>
      <c r="D367" s="69"/>
      <c r="E367" s="69"/>
      <c r="F367" s="67"/>
      <c r="G367" s="69"/>
      <c r="H367" s="74"/>
    </row>
    <row r="368" spans="1:8" ht="15">
      <c r="A368" s="88"/>
      <c r="B368" s="66"/>
      <c r="C368" s="69"/>
      <c r="D368" s="69"/>
      <c r="E368" s="69"/>
      <c r="F368" s="67"/>
      <c r="G368" s="69"/>
      <c r="H368" s="74"/>
    </row>
    <row r="369" spans="1:8" ht="15">
      <c r="A369" s="88"/>
      <c r="B369" s="66"/>
      <c r="C369" s="69"/>
      <c r="D369" s="69"/>
      <c r="E369" s="69"/>
      <c r="F369" s="67"/>
      <c r="G369" s="69"/>
      <c r="H369" s="74"/>
    </row>
    <row r="370" spans="1:8" ht="15">
      <c r="A370" s="88"/>
      <c r="B370" s="66"/>
      <c r="C370" s="69"/>
      <c r="D370" s="69"/>
      <c r="E370" s="69"/>
      <c r="F370" s="67"/>
      <c r="G370" s="69"/>
      <c r="H370" s="74"/>
    </row>
    <row r="371" spans="1:8" ht="15">
      <c r="A371" s="88"/>
      <c r="B371" s="66"/>
      <c r="C371" s="69"/>
      <c r="D371" s="69"/>
      <c r="E371" s="69"/>
      <c r="F371" s="67"/>
      <c r="G371" s="69"/>
      <c r="H371" s="74"/>
    </row>
    <row r="372" spans="1:8" ht="15">
      <c r="A372" s="88"/>
      <c r="B372" s="66"/>
      <c r="C372" s="69"/>
      <c r="D372" s="69"/>
      <c r="E372" s="69"/>
      <c r="F372" s="67"/>
      <c r="G372" s="69"/>
      <c r="H372" s="74"/>
    </row>
    <row r="373" spans="1:8" ht="15">
      <c r="A373" s="88"/>
      <c r="B373" s="66"/>
      <c r="C373" s="69"/>
      <c r="D373" s="69"/>
      <c r="E373" s="69"/>
      <c r="F373" s="67"/>
      <c r="G373" s="69"/>
      <c r="H373" s="74"/>
    </row>
    <row r="374" spans="1:8" ht="15">
      <c r="A374" s="88"/>
      <c r="B374" s="66"/>
      <c r="C374" s="69"/>
      <c r="D374" s="69"/>
      <c r="E374" s="69"/>
      <c r="F374" s="67"/>
      <c r="G374" s="69"/>
      <c r="H374" s="74"/>
    </row>
    <row r="375" spans="1:8" ht="15">
      <c r="A375" s="88"/>
      <c r="B375" s="66"/>
      <c r="C375" s="69"/>
      <c r="D375" s="69"/>
      <c r="E375" s="69"/>
      <c r="F375" s="67"/>
      <c r="G375" s="69"/>
      <c r="H375" s="74"/>
    </row>
    <row r="376" spans="1:8" ht="15">
      <c r="A376" s="88"/>
      <c r="B376" s="66"/>
      <c r="C376" s="69"/>
      <c r="D376" s="69"/>
      <c r="E376" s="69"/>
      <c r="F376" s="67"/>
      <c r="G376" s="69"/>
      <c r="H376" s="74"/>
    </row>
    <row r="377" spans="1:8" ht="15">
      <c r="A377" s="88"/>
      <c r="B377" s="66"/>
      <c r="C377" s="69"/>
      <c r="D377" s="69"/>
      <c r="E377" s="69"/>
      <c r="F377" s="67"/>
      <c r="G377" s="69"/>
      <c r="H377" s="74"/>
    </row>
    <row r="378" spans="1:8" ht="15">
      <c r="A378" s="88"/>
      <c r="B378" s="66"/>
      <c r="C378" s="69"/>
      <c r="D378" s="69"/>
      <c r="E378" s="69"/>
      <c r="F378" s="67"/>
      <c r="G378" s="69"/>
      <c r="H378" s="74"/>
    </row>
    <row r="379" spans="1:8" ht="15">
      <c r="A379" s="88"/>
      <c r="B379" s="66"/>
      <c r="C379" s="69"/>
      <c r="D379" s="69"/>
      <c r="E379" s="69"/>
      <c r="F379" s="67"/>
      <c r="G379" s="69"/>
      <c r="H379" s="74"/>
    </row>
    <row r="380" spans="1:8" ht="15">
      <c r="A380" s="88"/>
      <c r="B380" s="66"/>
      <c r="C380" s="69"/>
      <c r="D380" s="69"/>
      <c r="E380" s="69"/>
      <c r="F380" s="67"/>
      <c r="G380" s="69"/>
      <c r="H380" s="74"/>
    </row>
    <row r="381" spans="1:8" ht="15">
      <c r="A381" s="88"/>
      <c r="B381" s="66"/>
      <c r="C381" s="69"/>
      <c r="D381" s="69"/>
      <c r="E381" s="69"/>
      <c r="F381" s="67"/>
      <c r="G381" s="69"/>
      <c r="H381" s="74"/>
    </row>
    <row r="382" spans="1:8" ht="15">
      <c r="A382" s="88"/>
      <c r="B382" s="66"/>
      <c r="C382" s="69"/>
      <c r="D382" s="69"/>
      <c r="E382" s="69"/>
      <c r="F382" s="67"/>
      <c r="G382" s="69"/>
      <c r="H382" s="74"/>
    </row>
    <row r="383" spans="1:8" ht="15">
      <c r="A383" s="88"/>
      <c r="B383" s="66"/>
      <c r="C383" s="69"/>
      <c r="D383" s="69"/>
      <c r="E383" s="69"/>
      <c r="F383" s="67"/>
      <c r="G383" s="69"/>
      <c r="H383" s="74"/>
    </row>
    <row r="384" spans="1:8" ht="15">
      <c r="A384" s="88"/>
      <c r="B384" s="66"/>
      <c r="C384" s="69"/>
      <c r="D384" s="69"/>
      <c r="E384" s="69"/>
      <c r="F384" s="67"/>
      <c r="G384" s="69"/>
      <c r="H384" s="74"/>
    </row>
    <row r="385" spans="1:8" ht="15">
      <c r="A385" s="88"/>
      <c r="B385" s="66"/>
      <c r="C385" s="69"/>
      <c r="D385" s="69"/>
      <c r="E385" s="69"/>
      <c r="F385" s="67"/>
      <c r="G385" s="69"/>
      <c r="H385" s="74"/>
    </row>
    <row r="386" spans="1:8" ht="15">
      <c r="A386" s="88"/>
      <c r="B386" s="66"/>
      <c r="C386" s="69"/>
      <c r="D386" s="69"/>
      <c r="E386" s="69"/>
      <c r="F386" s="67"/>
      <c r="G386" s="69"/>
      <c r="H386" s="74"/>
    </row>
    <row r="387" spans="1:8" ht="15">
      <c r="A387" s="88"/>
      <c r="B387" s="66"/>
      <c r="C387" s="69"/>
      <c r="D387" s="69"/>
      <c r="E387" s="69"/>
      <c r="F387" s="67"/>
      <c r="G387" s="69"/>
      <c r="H387" s="74"/>
    </row>
    <row r="388" spans="1:8" ht="15">
      <c r="A388" s="88"/>
      <c r="B388" s="66"/>
      <c r="C388" s="69"/>
      <c r="D388" s="69"/>
      <c r="E388" s="69"/>
      <c r="F388" s="67"/>
      <c r="G388" s="69"/>
      <c r="H388" s="74"/>
    </row>
    <row r="389" spans="1:8" ht="15">
      <c r="A389" s="88"/>
      <c r="B389" s="66"/>
      <c r="C389" s="69"/>
      <c r="D389" s="69"/>
      <c r="E389" s="69"/>
      <c r="F389" s="67"/>
      <c r="G389" s="69"/>
      <c r="H389" s="74"/>
    </row>
    <row r="390" spans="1:8" ht="15">
      <c r="A390" s="88"/>
      <c r="B390" s="66"/>
      <c r="C390" s="69"/>
      <c r="D390" s="69"/>
      <c r="E390" s="69"/>
      <c r="F390" s="67"/>
      <c r="G390" s="69"/>
      <c r="H390" s="74"/>
    </row>
    <row r="391" spans="1:8" ht="15">
      <c r="A391" s="88"/>
      <c r="B391" s="66"/>
      <c r="C391" s="69"/>
      <c r="D391" s="69"/>
      <c r="E391" s="69"/>
      <c r="F391" s="67"/>
      <c r="G391" s="69"/>
      <c r="H391" s="74"/>
    </row>
    <row r="392" spans="1:8" ht="15">
      <c r="A392" s="88"/>
      <c r="B392" s="66"/>
      <c r="C392" s="69"/>
      <c r="D392" s="69"/>
      <c r="E392" s="69"/>
      <c r="F392" s="67"/>
      <c r="G392" s="69"/>
      <c r="H392" s="74"/>
    </row>
    <row r="393" spans="1:8" ht="15">
      <c r="A393" s="88"/>
      <c r="B393" s="66"/>
      <c r="C393" s="69"/>
      <c r="D393" s="69"/>
      <c r="E393" s="69"/>
      <c r="F393" s="67"/>
      <c r="G393" s="69"/>
      <c r="H393" s="74"/>
    </row>
    <row r="394" spans="1:8" ht="15">
      <c r="A394" s="88"/>
      <c r="B394" s="66"/>
      <c r="C394" s="69"/>
      <c r="D394" s="69"/>
      <c r="E394" s="69"/>
      <c r="F394" s="67"/>
      <c r="G394" s="69"/>
      <c r="H394" s="74"/>
    </row>
    <row r="395" spans="1:8" ht="15">
      <c r="A395" s="88"/>
      <c r="B395" s="66"/>
      <c r="C395" s="69"/>
      <c r="D395" s="69"/>
      <c r="E395" s="69"/>
      <c r="F395" s="67"/>
      <c r="G395" s="69"/>
      <c r="H395" s="74"/>
    </row>
    <row r="396" spans="1:8" ht="15">
      <c r="A396" s="88"/>
      <c r="B396" s="66"/>
      <c r="C396" s="69"/>
      <c r="D396" s="69"/>
      <c r="E396" s="69"/>
      <c r="F396" s="67"/>
      <c r="G396" s="69"/>
      <c r="H396" s="74"/>
    </row>
    <row r="397" spans="1:8" ht="15">
      <c r="A397" s="88"/>
      <c r="B397" s="66"/>
      <c r="C397" s="69"/>
      <c r="D397" s="69"/>
      <c r="E397" s="69"/>
      <c r="F397" s="67"/>
      <c r="G397" s="69"/>
      <c r="H397" s="74"/>
    </row>
    <row r="398" spans="1:8" ht="15">
      <c r="A398" s="88"/>
      <c r="B398" s="66"/>
      <c r="C398" s="69"/>
      <c r="D398" s="69"/>
      <c r="E398" s="69"/>
      <c r="F398" s="67"/>
      <c r="G398" s="69"/>
      <c r="H398" s="74"/>
    </row>
    <row r="399" spans="1:8" ht="15">
      <c r="A399" s="88"/>
      <c r="B399" s="66"/>
      <c r="C399" s="69"/>
      <c r="D399" s="69"/>
      <c r="E399" s="69"/>
      <c r="F399" s="67"/>
      <c r="G399" s="69"/>
      <c r="H399" s="74"/>
    </row>
    <row r="400" spans="1:8" ht="15">
      <c r="A400" s="88"/>
      <c r="B400" s="66"/>
      <c r="C400" s="69"/>
      <c r="D400" s="69"/>
      <c r="E400" s="69"/>
      <c r="F400" s="67"/>
      <c r="G400" s="69"/>
      <c r="H400" s="74"/>
    </row>
    <row r="401" spans="1:8" ht="15">
      <c r="A401" s="88"/>
      <c r="B401" s="66"/>
      <c r="C401" s="69"/>
      <c r="D401" s="69"/>
      <c r="E401" s="69"/>
      <c r="F401" s="67"/>
      <c r="G401" s="69"/>
      <c r="H401" s="74"/>
    </row>
    <row r="402" spans="1:8" ht="15">
      <c r="A402" s="88"/>
      <c r="B402" s="66"/>
      <c r="C402" s="69"/>
      <c r="D402" s="69"/>
      <c r="E402" s="69"/>
      <c r="F402" s="67"/>
      <c r="G402" s="69"/>
      <c r="H402" s="74"/>
    </row>
    <row r="403" spans="1:8" ht="15">
      <c r="A403" s="88"/>
      <c r="B403" s="66"/>
      <c r="C403" s="69"/>
      <c r="D403" s="69"/>
      <c r="E403" s="69"/>
      <c r="F403" s="67"/>
      <c r="G403" s="69"/>
      <c r="H403" s="74"/>
    </row>
    <row r="404" spans="1:8" ht="15">
      <c r="A404" s="88"/>
      <c r="B404" s="66"/>
      <c r="C404" s="69"/>
      <c r="D404" s="69"/>
      <c r="E404" s="69"/>
      <c r="F404" s="67"/>
      <c r="G404" s="69"/>
      <c r="H404" s="74"/>
    </row>
    <row r="405" spans="1:8" ht="15">
      <c r="A405" s="88"/>
      <c r="B405" s="66"/>
      <c r="C405" s="69"/>
      <c r="D405" s="69"/>
      <c r="E405" s="69"/>
      <c r="F405" s="67"/>
      <c r="G405" s="69"/>
      <c r="H405" s="74"/>
    </row>
    <row r="406" spans="1:8" ht="15">
      <c r="A406" s="88"/>
      <c r="B406" s="66"/>
      <c r="C406" s="69"/>
      <c r="D406" s="69"/>
      <c r="E406" s="69"/>
      <c r="F406" s="67"/>
      <c r="G406" s="69"/>
      <c r="H406" s="74"/>
    </row>
    <row r="407" spans="1:8" ht="15">
      <c r="A407" s="88"/>
      <c r="B407" s="66"/>
      <c r="C407" s="69"/>
      <c r="D407" s="69"/>
      <c r="E407" s="69"/>
      <c r="F407" s="67"/>
      <c r="G407" s="69"/>
      <c r="H407" s="74"/>
    </row>
    <row r="408" spans="1:8" ht="15">
      <c r="A408" s="88"/>
      <c r="B408" s="66"/>
      <c r="C408" s="69"/>
      <c r="D408" s="69"/>
      <c r="E408" s="69"/>
      <c r="F408" s="67"/>
      <c r="G408" s="69"/>
      <c r="H408" s="74"/>
    </row>
    <row r="409" spans="1:8" ht="15">
      <c r="A409" s="88"/>
      <c r="B409" s="66"/>
      <c r="C409" s="69"/>
      <c r="D409" s="69"/>
      <c r="E409" s="69"/>
      <c r="F409" s="67"/>
      <c r="G409" s="69"/>
      <c r="H409" s="74"/>
    </row>
    <row r="410" spans="1:8" ht="15">
      <c r="A410" s="88"/>
      <c r="B410" s="66"/>
      <c r="C410" s="69"/>
      <c r="D410" s="69"/>
      <c r="E410" s="69"/>
      <c r="F410" s="67"/>
      <c r="G410" s="69"/>
      <c r="H410" s="74"/>
    </row>
    <row r="411" spans="1:8" ht="15">
      <c r="A411" s="88"/>
      <c r="B411" s="66"/>
      <c r="C411" s="69"/>
      <c r="D411" s="69"/>
      <c r="E411" s="69"/>
      <c r="F411" s="67"/>
      <c r="G411" s="69"/>
      <c r="H411" s="74"/>
    </row>
    <row r="412" spans="1:8" ht="15">
      <c r="A412" s="88"/>
      <c r="B412" s="66"/>
      <c r="C412" s="69"/>
      <c r="D412" s="69"/>
      <c r="E412" s="69"/>
      <c r="F412" s="67"/>
      <c r="G412" s="69"/>
      <c r="H412" s="74"/>
    </row>
    <row r="413" spans="1:8" ht="15">
      <c r="A413" s="88"/>
      <c r="B413" s="66"/>
      <c r="C413" s="69"/>
      <c r="D413" s="69"/>
      <c r="E413" s="69"/>
      <c r="F413" s="67"/>
      <c r="G413" s="69"/>
      <c r="H413" s="74"/>
    </row>
    <row r="414" spans="1:8" ht="15">
      <c r="A414" s="88"/>
      <c r="B414" s="66"/>
      <c r="C414" s="69"/>
      <c r="D414" s="69"/>
      <c r="E414" s="69"/>
      <c r="F414" s="67"/>
      <c r="G414" s="69"/>
      <c r="H414" s="74"/>
    </row>
    <row r="415" spans="1:8" ht="15">
      <c r="A415" s="88"/>
      <c r="B415" s="66"/>
      <c r="C415" s="69"/>
      <c r="D415" s="69"/>
      <c r="E415" s="69"/>
      <c r="F415" s="67"/>
      <c r="G415" s="69"/>
      <c r="H415" s="74"/>
    </row>
    <row r="416" spans="1:8" ht="15">
      <c r="A416" s="88"/>
      <c r="B416" s="66"/>
      <c r="C416" s="69"/>
      <c r="D416" s="69"/>
      <c r="E416" s="69"/>
      <c r="F416" s="67"/>
      <c r="G416" s="69"/>
      <c r="H416" s="74"/>
    </row>
    <row r="417" spans="1:8" ht="15">
      <c r="A417" s="88"/>
      <c r="B417" s="66"/>
      <c r="C417" s="69"/>
      <c r="D417" s="69"/>
      <c r="E417" s="69"/>
      <c r="F417" s="67"/>
      <c r="G417" s="69"/>
      <c r="H417" s="74"/>
    </row>
    <row r="418" spans="1:8" ht="15">
      <c r="A418" s="88"/>
      <c r="B418" s="66"/>
      <c r="C418" s="69"/>
      <c r="D418" s="69"/>
      <c r="E418" s="69"/>
      <c r="F418" s="67"/>
      <c r="G418" s="69"/>
      <c r="H418" s="74"/>
    </row>
    <row r="419" spans="1:8" ht="15">
      <c r="A419" s="88"/>
      <c r="B419" s="66"/>
      <c r="C419" s="69"/>
      <c r="D419" s="69"/>
      <c r="E419" s="69"/>
      <c r="F419" s="67"/>
      <c r="G419" s="69"/>
      <c r="H419" s="74"/>
    </row>
    <row r="420" spans="1:8" ht="15">
      <c r="A420" s="88"/>
      <c r="B420" s="66"/>
      <c r="C420" s="69"/>
      <c r="D420" s="69"/>
      <c r="E420" s="69"/>
      <c r="F420" s="67"/>
      <c r="G420" s="69"/>
      <c r="H420" s="74"/>
    </row>
    <row r="421" spans="1:8" ht="15">
      <c r="A421" s="88"/>
      <c r="B421" s="66"/>
      <c r="C421" s="69"/>
      <c r="D421" s="69"/>
      <c r="E421" s="69"/>
      <c r="F421" s="67"/>
      <c r="G421" s="69"/>
      <c r="H421" s="74"/>
    </row>
    <row r="422" spans="1:8" ht="15">
      <c r="A422" s="88"/>
      <c r="B422" s="66"/>
      <c r="C422" s="69"/>
      <c r="D422" s="69"/>
      <c r="E422" s="69"/>
      <c r="F422" s="67"/>
      <c r="G422" s="69"/>
      <c r="H422" s="74"/>
    </row>
    <row r="423" spans="1:8" ht="15">
      <c r="A423" s="88"/>
      <c r="B423" s="66"/>
      <c r="C423" s="69"/>
      <c r="D423" s="69"/>
      <c r="E423" s="69"/>
      <c r="F423" s="67"/>
      <c r="G423" s="69"/>
      <c r="H423" s="74"/>
    </row>
    <row r="424" spans="1:8" ht="15">
      <c r="A424" s="88"/>
      <c r="B424" s="66"/>
      <c r="C424" s="69"/>
      <c r="D424" s="69"/>
      <c r="E424" s="69"/>
      <c r="F424" s="67"/>
      <c r="G424" s="69"/>
      <c r="H424" s="74"/>
    </row>
    <row r="425" spans="1:8" ht="15">
      <c r="A425" s="88"/>
      <c r="B425" s="66"/>
      <c r="C425" s="69"/>
      <c r="D425" s="69"/>
      <c r="E425" s="69"/>
      <c r="F425" s="67"/>
      <c r="G425" s="69"/>
      <c r="H425" s="74"/>
    </row>
    <row r="426" spans="1:8" ht="15">
      <c r="A426" s="88"/>
      <c r="B426" s="66"/>
      <c r="C426" s="69"/>
      <c r="D426" s="69"/>
      <c r="E426" s="69"/>
      <c r="F426" s="67"/>
      <c r="G426" s="69"/>
      <c r="H426" s="74"/>
    </row>
    <row r="427" spans="1:8" ht="15">
      <c r="A427" s="88"/>
      <c r="B427" s="66"/>
      <c r="C427" s="69"/>
      <c r="D427" s="69"/>
      <c r="E427" s="69"/>
      <c r="F427" s="67"/>
      <c r="G427" s="69"/>
      <c r="H427" s="74"/>
    </row>
    <row r="428" spans="1:8" ht="15">
      <c r="A428" s="88"/>
      <c r="B428" s="66"/>
      <c r="C428" s="69"/>
      <c r="D428" s="69"/>
      <c r="E428" s="69"/>
      <c r="F428" s="67"/>
      <c r="G428" s="69"/>
      <c r="H428" s="74"/>
    </row>
    <row r="429" spans="1:8" ht="15">
      <c r="A429" s="88"/>
      <c r="B429" s="66"/>
      <c r="C429" s="69"/>
      <c r="D429" s="69"/>
      <c r="E429" s="69"/>
      <c r="F429" s="67"/>
      <c r="G429" s="69"/>
      <c r="H429" s="74"/>
    </row>
    <row r="430" spans="1:8" ht="15">
      <c r="A430" s="88"/>
      <c r="B430" s="66"/>
      <c r="C430" s="69"/>
      <c r="D430" s="69"/>
      <c r="E430" s="69"/>
      <c r="F430" s="67"/>
      <c r="G430" s="69"/>
      <c r="H430" s="74"/>
    </row>
    <row r="431" spans="1:8" ht="15">
      <c r="A431" s="88"/>
      <c r="B431" s="66"/>
      <c r="C431" s="69"/>
      <c r="D431" s="69"/>
      <c r="E431" s="69"/>
      <c r="F431" s="67"/>
      <c r="G431" s="69"/>
      <c r="H431" s="74"/>
    </row>
    <row r="432" spans="1:8" ht="15">
      <c r="A432" s="88"/>
      <c r="B432" s="66"/>
      <c r="C432" s="69"/>
      <c r="D432" s="69"/>
      <c r="E432" s="69"/>
      <c r="F432" s="67"/>
      <c r="G432" s="69"/>
      <c r="H432" s="74"/>
    </row>
    <row r="433" spans="1:8" ht="15">
      <c r="A433" s="88"/>
      <c r="B433" s="66"/>
      <c r="C433" s="69"/>
      <c r="D433" s="69"/>
      <c r="E433" s="69"/>
      <c r="F433" s="67"/>
      <c r="G433" s="69"/>
      <c r="H433" s="74"/>
    </row>
    <row r="434" spans="1:8" ht="15">
      <c r="A434" s="88"/>
      <c r="B434" s="66"/>
      <c r="C434" s="69"/>
      <c r="D434" s="69"/>
      <c r="E434" s="69"/>
      <c r="F434" s="67"/>
      <c r="G434" s="69"/>
      <c r="H434" s="74"/>
    </row>
    <row r="435" spans="1:8" ht="15">
      <c r="A435" s="88"/>
      <c r="B435" s="66"/>
      <c r="C435" s="69"/>
      <c r="D435" s="69"/>
      <c r="E435" s="69"/>
      <c r="F435" s="67"/>
      <c r="G435" s="69"/>
      <c r="H435" s="74"/>
    </row>
    <row r="436" spans="1:8" ht="15">
      <c r="A436" s="88"/>
      <c r="B436" s="66"/>
      <c r="C436" s="69"/>
      <c r="D436" s="69"/>
      <c r="E436" s="69"/>
      <c r="F436" s="67"/>
      <c r="G436" s="69"/>
      <c r="H436" s="74"/>
    </row>
    <row r="437" spans="1:8" ht="15">
      <c r="A437" s="88"/>
      <c r="B437" s="66"/>
      <c r="C437" s="69"/>
      <c r="D437" s="69"/>
      <c r="E437" s="69"/>
      <c r="F437" s="67"/>
      <c r="G437" s="69"/>
      <c r="H437" s="74"/>
    </row>
    <row r="438" spans="1:8" ht="15">
      <c r="A438" s="88"/>
      <c r="B438" s="66"/>
      <c r="C438" s="69"/>
      <c r="D438" s="69"/>
      <c r="E438" s="69"/>
      <c r="F438" s="67"/>
      <c r="G438" s="69"/>
      <c r="H438" s="74"/>
    </row>
    <row r="439" spans="1:8" ht="15">
      <c r="A439" s="88"/>
      <c r="B439" s="66"/>
      <c r="C439" s="69"/>
      <c r="D439" s="69"/>
      <c r="E439" s="69"/>
      <c r="F439" s="67"/>
      <c r="G439" s="69"/>
      <c r="H439" s="74"/>
    </row>
    <row r="440" spans="1:8" ht="15">
      <c r="A440" s="88"/>
      <c r="B440" s="66"/>
      <c r="C440" s="69"/>
      <c r="D440" s="69"/>
      <c r="E440" s="69"/>
      <c r="F440" s="67"/>
      <c r="G440" s="69"/>
      <c r="H440" s="74"/>
    </row>
    <row r="441" spans="1:8" ht="15">
      <c r="A441" s="88"/>
      <c r="B441" s="66"/>
      <c r="C441" s="69"/>
      <c r="D441" s="69"/>
      <c r="E441" s="69"/>
      <c r="F441" s="67"/>
      <c r="G441" s="69"/>
      <c r="H441" s="74"/>
    </row>
    <row r="442" spans="1:8" ht="15">
      <c r="A442" s="88"/>
      <c r="B442" s="66"/>
      <c r="C442" s="69"/>
      <c r="D442" s="69"/>
      <c r="E442" s="69"/>
      <c r="F442" s="67"/>
      <c r="G442" s="69"/>
      <c r="H442" s="74"/>
    </row>
    <row r="443" spans="1:8" ht="15">
      <c r="A443" s="88"/>
      <c r="B443" s="66"/>
      <c r="C443" s="69"/>
      <c r="D443" s="69"/>
      <c r="E443" s="69"/>
      <c r="F443" s="67"/>
      <c r="G443" s="69"/>
      <c r="H443" s="74"/>
    </row>
    <row r="444" spans="1:8" ht="15">
      <c r="A444" s="88"/>
      <c r="B444" s="66"/>
      <c r="C444" s="69"/>
      <c r="D444" s="69"/>
      <c r="E444" s="69"/>
      <c r="F444" s="67"/>
      <c r="G444" s="69"/>
      <c r="H444" s="74"/>
    </row>
    <row r="445" spans="1:8" ht="15">
      <c r="A445" s="88"/>
      <c r="B445" s="66"/>
      <c r="C445" s="69"/>
      <c r="D445" s="69"/>
      <c r="E445" s="69"/>
      <c r="F445" s="67"/>
      <c r="G445" s="69"/>
      <c r="H445" s="74"/>
    </row>
    <row r="446" spans="1:8" ht="15">
      <c r="A446" s="88"/>
      <c r="B446" s="66"/>
      <c r="C446" s="69"/>
      <c r="D446" s="69"/>
      <c r="E446" s="69"/>
      <c r="F446" s="67"/>
      <c r="G446" s="69"/>
      <c r="H446" s="74"/>
    </row>
    <row r="447" spans="1:8" ht="15">
      <c r="A447" s="88"/>
      <c r="B447" s="66"/>
      <c r="C447" s="69"/>
      <c r="D447" s="69"/>
      <c r="E447" s="69"/>
      <c r="F447" s="67"/>
      <c r="G447" s="69"/>
      <c r="H447" s="74"/>
    </row>
    <row r="448" spans="1:8" ht="15">
      <c r="A448" s="88"/>
      <c r="B448" s="66"/>
      <c r="C448" s="69"/>
      <c r="D448" s="69"/>
      <c r="E448" s="69"/>
      <c r="F448" s="67"/>
      <c r="G448" s="69"/>
      <c r="H448" s="74"/>
    </row>
    <row r="449" spans="1:8" ht="15">
      <c r="A449" s="88"/>
      <c r="B449" s="66"/>
      <c r="C449" s="69"/>
      <c r="D449" s="69"/>
      <c r="E449" s="69"/>
      <c r="F449" s="67"/>
      <c r="G449" s="69"/>
      <c r="H449" s="74"/>
    </row>
    <row r="450" spans="1:8" ht="15">
      <c r="A450" s="88"/>
      <c r="B450" s="66"/>
      <c r="C450" s="69"/>
      <c r="D450" s="69"/>
      <c r="E450" s="69"/>
      <c r="F450" s="67"/>
      <c r="G450" s="69"/>
      <c r="H450" s="74"/>
    </row>
    <row r="451" spans="1:8" ht="15">
      <c r="A451" s="88"/>
      <c r="B451" s="66"/>
      <c r="C451" s="69"/>
      <c r="D451" s="69"/>
      <c r="E451" s="69"/>
      <c r="F451" s="67"/>
      <c r="G451" s="69"/>
      <c r="H451" s="74"/>
    </row>
    <row r="452" spans="1:8" ht="15">
      <c r="A452" s="88"/>
      <c r="B452" s="66"/>
      <c r="C452" s="69"/>
      <c r="D452" s="69"/>
      <c r="E452" s="69"/>
      <c r="F452" s="67"/>
      <c r="G452" s="69"/>
      <c r="H452" s="74"/>
    </row>
    <row r="453" spans="1:8" ht="15">
      <c r="A453" s="88"/>
      <c r="B453" s="66"/>
      <c r="C453" s="69"/>
      <c r="D453" s="69"/>
      <c r="E453" s="69"/>
      <c r="F453" s="67"/>
      <c r="G453" s="69"/>
      <c r="H453" s="74"/>
    </row>
    <row r="454" spans="1:8" ht="15">
      <c r="A454" s="88"/>
      <c r="B454" s="66"/>
      <c r="C454" s="69"/>
      <c r="D454" s="69"/>
      <c r="E454" s="69"/>
      <c r="F454" s="67"/>
      <c r="G454" s="69"/>
      <c r="H454" s="74"/>
    </row>
    <row r="455" spans="1:8" ht="15">
      <c r="A455" s="88"/>
      <c r="B455" s="66"/>
      <c r="C455" s="69"/>
      <c r="D455" s="69"/>
      <c r="E455" s="69"/>
      <c r="F455" s="67"/>
      <c r="G455" s="69"/>
      <c r="H455" s="74"/>
    </row>
    <row r="456" spans="1:8" ht="15">
      <c r="A456" s="88"/>
      <c r="B456" s="66"/>
      <c r="C456" s="69"/>
      <c r="D456" s="69"/>
      <c r="E456" s="69"/>
      <c r="F456" s="67"/>
      <c r="G456" s="69"/>
      <c r="H456" s="74"/>
    </row>
    <row r="457" spans="1:8" ht="15">
      <c r="A457" s="88"/>
      <c r="B457" s="66"/>
      <c r="C457" s="69"/>
      <c r="D457" s="69"/>
      <c r="E457" s="69"/>
      <c r="F457" s="67"/>
      <c r="G457" s="69"/>
      <c r="H457" s="74"/>
    </row>
    <row r="458" spans="1:8" ht="15">
      <c r="A458" s="88"/>
      <c r="B458" s="66"/>
      <c r="C458" s="69"/>
      <c r="D458" s="69"/>
      <c r="E458" s="69"/>
      <c r="F458" s="67"/>
      <c r="G458" s="69"/>
      <c r="H458" s="74"/>
    </row>
    <row r="459" spans="1:8" ht="15">
      <c r="A459" s="88"/>
      <c r="B459" s="66"/>
      <c r="C459" s="69"/>
      <c r="D459" s="69"/>
      <c r="E459" s="69"/>
      <c r="F459" s="67"/>
      <c r="G459" s="69"/>
      <c r="H459" s="74"/>
    </row>
    <row r="460" spans="1:8" ht="15">
      <c r="A460" s="88"/>
      <c r="B460" s="66"/>
      <c r="C460" s="69"/>
      <c r="D460" s="69"/>
      <c r="E460" s="69"/>
      <c r="F460" s="67"/>
      <c r="G460" s="69"/>
      <c r="H460" s="74"/>
    </row>
    <row r="461" spans="1:8" ht="15">
      <c r="A461" s="88"/>
      <c r="B461" s="66"/>
      <c r="C461" s="69"/>
      <c r="D461" s="69"/>
      <c r="E461" s="69"/>
      <c r="F461" s="67"/>
      <c r="G461" s="69"/>
      <c r="H461" s="74"/>
    </row>
    <row r="462" spans="1:8" ht="15">
      <c r="A462" s="88"/>
      <c r="B462" s="66"/>
      <c r="C462" s="69"/>
      <c r="D462" s="69"/>
      <c r="E462" s="69"/>
      <c r="F462" s="67"/>
      <c r="G462" s="69"/>
      <c r="H462" s="74"/>
    </row>
    <row r="463" spans="1:8" ht="15">
      <c r="A463" s="88"/>
      <c r="B463" s="66"/>
      <c r="C463" s="69"/>
      <c r="D463" s="69"/>
      <c r="E463" s="69"/>
      <c r="F463" s="67"/>
      <c r="G463" s="69"/>
      <c r="H463" s="74"/>
    </row>
    <row r="464" spans="1:8" ht="15">
      <c r="A464" s="88"/>
      <c r="B464" s="66"/>
      <c r="C464" s="69"/>
      <c r="D464" s="69"/>
      <c r="E464" s="69"/>
      <c r="F464" s="67"/>
      <c r="G464" s="69"/>
      <c r="H464" s="74"/>
    </row>
    <row r="465" spans="1:8" ht="15">
      <c r="A465" s="88"/>
      <c r="B465" s="66"/>
      <c r="C465" s="69"/>
      <c r="D465" s="69"/>
      <c r="E465" s="69"/>
      <c r="F465" s="67"/>
      <c r="G465" s="69"/>
      <c r="H465" s="74"/>
    </row>
    <row r="466" spans="1:8" ht="15">
      <c r="A466" s="88"/>
      <c r="B466" s="66"/>
      <c r="C466" s="69"/>
      <c r="D466" s="69"/>
      <c r="E466" s="69"/>
      <c r="F466" s="67"/>
      <c r="G466" s="69"/>
      <c r="H466" s="74"/>
    </row>
    <row r="467" spans="1:8" ht="15">
      <c r="A467" s="88"/>
      <c r="B467" s="66"/>
      <c r="C467" s="69"/>
      <c r="D467" s="69"/>
      <c r="E467" s="69"/>
      <c r="F467" s="67"/>
      <c r="G467" s="69"/>
      <c r="H467" s="74"/>
    </row>
    <row r="468" spans="1:8" ht="15">
      <c r="A468" s="88"/>
      <c r="B468" s="66"/>
      <c r="C468" s="69"/>
      <c r="D468" s="69"/>
      <c r="E468" s="69"/>
      <c r="F468" s="67"/>
      <c r="G468" s="69"/>
      <c r="H468" s="74"/>
    </row>
    <row r="469" spans="1:8" ht="15">
      <c r="A469" s="88"/>
      <c r="B469" s="66"/>
      <c r="C469" s="69"/>
      <c r="D469" s="69"/>
      <c r="E469" s="69"/>
      <c r="F469" s="67"/>
      <c r="G469" s="69"/>
      <c r="H469" s="74"/>
    </row>
    <row r="470" spans="1:8" ht="15">
      <c r="A470" s="88"/>
      <c r="B470" s="66"/>
      <c r="C470" s="69"/>
      <c r="D470" s="69"/>
      <c r="E470" s="69"/>
      <c r="F470" s="67"/>
      <c r="G470" s="69"/>
      <c r="H470" s="74"/>
    </row>
  </sheetData>
  <sheetProtection/>
  <autoFilter ref="B8:H291"/>
  <mergeCells count="6">
    <mergeCell ref="A5:H5"/>
    <mergeCell ref="A6:H6"/>
    <mergeCell ref="L7:N7"/>
    <mergeCell ref="B3:H3"/>
    <mergeCell ref="B1:H1"/>
    <mergeCell ref="B2:H2"/>
  </mergeCells>
  <printOptions/>
  <pageMargins left="0.1968503937007874" right="0.1968503937007874" top="0.1968503937007874" bottom="0.1968503937007874" header="0" footer="0"/>
  <pageSetup fitToHeight="2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2015-12-30T07:52:08Z</cp:lastPrinted>
  <dcterms:created xsi:type="dcterms:W3CDTF">2006-01-02T09:39:36Z</dcterms:created>
  <dcterms:modified xsi:type="dcterms:W3CDTF">2015-12-30T07:52:13Z</dcterms:modified>
  <cp:category/>
  <cp:version/>
  <cp:contentType/>
  <cp:contentStatus/>
</cp:coreProperties>
</file>