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0" windowWidth="14940" windowHeight="7815" activeTab="0"/>
  </bookViews>
  <sheets>
    <sheet name="за 2014г." sheetId="1" r:id="rId1"/>
  </sheets>
  <definedNames>
    <definedName name="_xlnm._FilterDatabase" localSheetId="0" hidden="1">'за 2014г.'!$B$10:$R$244</definedName>
    <definedName name="_xlnm.Print_Area" localSheetId="0">'за 2014г.'!$A$1:$R$262</definedName>
  </definedNames>
  <calcPr fullCalcOnLoad="1"/>
</workbook>
</file>

<file path=xl/sharedStrings.xml><?xml version="1.0" encoding="utf-8"?>
<sst xmlns="http://schemas.openxmlformats.org/spreadsheetml/2006/main" count="1248" uniqueCount="313">
  <si>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</si>
  <si>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</si>
  <si>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</si>
  <si>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</si>
  <si>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</si>
  <si>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</si>
  <si>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ВСЕГО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</si>
  <si>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</si>
  <si>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</si>
  <si>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</si>
  <si>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</si>
  <si>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</si>
  <si>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</si>
  <si>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</si>
  <si>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</si>
  <si>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</si>
  <si>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</si>
  <si>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</si>
  <si>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</si>
  <si>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</si>
  <si>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</si>
  <si>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</si>
  <si>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00</t>
  </si>
  <si>
    <t>Наименование получателей бюджетных средств и их структурные подразделения</t>
  </si>
  <si>
    <t>Сельское хозяйство и рыболовство</t>
  </si>
  <si>
    <t>311</t>
  </si>
  <si>
    <t>353</t>
  </si>
  <si>
    <t>354</t>
  </si>
  <si>
    <t>Пенсионное обеспечение</t>
  </si>
  <si>
    <t>Ведомственная структура  расходов бюджета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</si>
  <si>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</si>
  <si>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</si>
  <si>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</si>
  <si>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Стационарная медицинская помощь</t>
  </si>
  <si>
    <t>Другие вопросы в области социальной политики</t>
  </si>
  <si>
    <t>Другие вопросы в области жилищно-коммунального хозяйства</t>
  </si>
  <si>
    <t>11</t>
  </si>
  <si>
    <t>355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</si>
  <si>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</si>
  <si>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</si>
  <si>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</si>
  <si>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</si>
  <si>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358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</si>
  <si>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</si>
  <si>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</si>
  <si>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</si>
  <si>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</si>
  <si>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 xml:space="preserve">Другие вопросы в области культуры, кинематограции 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</si>
  <si>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</si>
  <si>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</si>
  <si>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Предепреждение и ликвидация последствий  чрезвычайных ситуаций  природного и техногенного характера, гражданская оборона </t>
  </si>
  <si>
    <t>600</t>
  </si>
  <si>
    <t>Физическая культура</t>
  </si>
  <si>
    <t>Муниципальное казенное 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</si>
  <si>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"Отдел образования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</si>
  <si>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</si>
  <si>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Валя-11263,2</t>
  </si>
  <si>
    <t>Общеэкономические вопросы</t>
  </si>
  <si>
    <t>Прочие межбюджетные трансферты общего характера</t>
  </si>
  <si>
    <t>352</t>
  </si>
  <si>
    <t>к решению Совета</t>
  </si>
  <si>
    <t>Урупского муниципального района</t>
  </si>
  <si>
    <t>(тыс. рублей)</t>
  </si>
  <si>
    <t>Приложение 3</t>
  </si>
  <si>
    <t>ОБЩЕГОСУДАРСТВЕННЫЕ ВОПРОСЫ</t>
  </si>
  <si>
    <t xml:space="preserve">Расходы на выплаты по оплате труда работников органов местного самоуправления по обеспечению деятельности Главы местной администрации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</si>
  <si>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72 1 1011 </t>
  </si>
  <si>
    <t>100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</si>
  <si>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</si>
  <si>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72 2 1011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</si>
  <si>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(Закупка товаров, работ и услуг для государственных (муниципальных) нужд) </t>
  </si>
  <si>
    <t>72 2 1019</t>
  </si>
  <si>
    <t>200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</si>
  <si>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(Иные бюджетные ассигнования) </t>
  </si>
  <si>
    <t>800</t>
  </si>
  <si>
    <t>Обеспечение проведения выборов и референдумов</t>
  </si>
  <si>
    <t>Мероприятия по проведению выборов депутатов в законодательные (представительные) органы местного самоуправления муниципального района в рамках непрограммного направления деятельности "Обеспечение проведения выборов" (Закупка товаров, работ и услуг для государственных (муниципальных) нужд)</t>
  </si>
  <si>
    <t>99 9 8002</t>
  </si>
  <si>
    <t xml:space="preserve">72 2 1011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</si>
  <si>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(Социальное обеспечение и иные выплаты населению ) </t>
  </si>
  <si>
    <t>300</t>
  </si>
  <si>
    <t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</si>
  <si>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99 9 1011</t>
  </si>
  <si>
    <t xml:space="preserve"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(Закупка товаров, работ и услуг для государственных (муниципальных) нужд) </t>
  </si>
  <si>
    <t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</si>
  <si>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99 9 1012</t>
  </si>
  <si>
    <t xml:space="preserve"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(Закупка товаров, работ и услуг для государственных (муниципальных) нужд)  </t>
  </si>
  <si>
    <t>Реализация Закона Карачаев-Черкесской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</si>
  <si>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99 9 1014</t>
  </si>
  <si>
    <t>Реализация Закона Карачаев-Черкесской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в рамках непрограмного направления деятельности (Закупка товаров, работ и услуг для государственных (муниципальных) нужд)</t>
  </si>
  <si>
    <t>Проведение мероприятий в рамках муниципальной адресной программы "Газификация Урупского муниципального района Карачаево-Черкесской Республики на 2013-2015 годы" (Закупка товаров, работ и услуг для государственных (муниципальных) нужд)</t>
  </si>
  <si>
    <t>01 0 2041</t>
  </si>
  <si>
    <t>Проведение мероприятий в рамках муниципальной целевой программы "Реконструкция кровель и капитальный ремонт культурно-досуговых учреждений Урупского муниципального района Карачаево-Черкесской Республики на 2014-2016 годы" (Закупка товаров, работ и услуг для государственных (муниципальных) нужд)</t>
  </si>
  <si>
    <t>03 0 2043</t>
  </si>
  <si>
    <t>Проведение мероприятий в рамках муниципальной целевой программы "Эффективное использование земель сельскохозяйственного назначения на территории Урупского муниципального района в 2014 году" (Закупка товаров, работ и услуг для государственных (муниципальных) нужд)</t>
  </si>
  <si>
    <t>05 0 2045</t>
  </si>
  <si>
    <t>Проведение мероприятий  в рамках муниципальной целевой программы "Развитие физической культуры и спорта в  Урупском муниципальном районе  на 2012-2016 годы" (Закупка товаров, работ и услуг для государственных (муниципальных) нужд)</t>
  </si>
  <si>
    <t>06 0 2046</t>
  </si>
  <si>
    <t>Проведение мероприятий  в рамках муниципальной целевой комплексной программы "Профилактика правонарушений в Урупском муниципальном районе на 2012-2015 годы" (Закупка товаров, работ и услуг для государственных (муниципальных) нужд)</t>
  </si>
  <si>
    <t>07 0 2047</t>
  </si>
  <si>
    <t>Проведение мероприятий  в рамках муниципальной целевой программы "Доступная среда  на 2012-2015 годы в Урупском муниципальном районе" (Закупка товаров, работ и услуг для государственных (муниципальных) нужд)</t>
  </si>
  <si>
    <t>09 0 2049</t>
  </si>
  <si>
    <t>Расходы на реализацию подпрограммы "Доступная среда" на 2014-2015 годы в Карачаево-Черкесской Республике" государственной программы "Социальная защита населения в Карачаево-Черкесской Республике на 2014-2020 годы"(Закупка товаров, работ и услуг для государственных (муниципальных) нужд)</t>
  </si>
  <si>
    <t>02 6 4888</t>
  </si>
  <si>
    <t>02 6 5027</t>
  </si>
  <si>
    <t>Проведение мероприятий в рамках муниципальной комплексной целевой программы "Комплексные меры противодействия злоупотреблению наркотическим средствами и их незаконному обороту в Урупском муниципальном районе на 2012-2015 годы" (Закупка товаров, работ и услуг для государственных (муниципальных) нужд)</t>
  </si>
  <si>
    <t>11 0 2051</t>
  </si>
  <si>
    <t>НАЦИОНАЛЬНАЯ БЕЗОПАСНОСТЬ И ПРАВООХРАНИТЕЛЬНАЯ ДЕЯТЕЛЬНОСТЬ</t>
  </si>
  <si>
    <t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</si>
  <si>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Мероприятия в области предупреждения и ликвидации последствий чрезвычайных ситуаций и стихийных бедствий природного и техногенного характера (Закупка товаров, работ и услуг для государственных (муниципальных) нужд) </t>
  </si>
  <si>
    <t>99 9 8011</t>
  </si>
  <si>
    <t>НАЦИОНАЛЬНАЯ ЭКОНОМИКА</t>
  </si>
  <si>
    <t xml:space="preserve">Организация проведения общественных работ(Закупка товаров, работи услуг для государственных (муниципальных) нужд)  </t>
  </si>
  <si>
    <t>13 1 2100</t>
  </si>
  <si>
    <t>Транспорт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</si>
  <si>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в рамках непрограмного направления деятельности (Иные бюджетные ассигнования)</t>
  </si>
  <si>
    <t>99 9 6009</t>
  </si>
  <si>
    <t>Дорожное хозяйство (дорожные фонды)</t>
  </si>
  <si>
    <t>Ремонт автомобильных дорог общего пользования в границах муниципального района в рамках непрограмного направления деятельности "Мероприятия в рамках муниципального дорожного фонда в целях финансового обеспечения дорожной деятельности в отношении автомобильных дорог общего пользования в границах муниципального района" (Закупка товаров, работ и услуг для государственных (муниципальных) нужд)</t>
  </si>
  <si>
    <t>99 9 8003</t>
  </si>
  <si>
    <t>Другие вопросы в области национальной экономики</t>
  </si>
  <si>
    <t>12</t>
  </si>
  <si>
    <t>Проведение мероприятий по корректировке схем территориального планирования с учетом создания особой экономической зоны на территории КЧР (Закупка товаров, работ и услуг для государственных (муниципальных) нужд)</t>
  </si>
  <si>
    <t xml:space="preserve"> </t>
  </si>
  <si>
    <t>10 5 7320</t>
  </si>
  <si>
    <t>Проведение мероприятий по корректировке схем территориального планирования (Закупка товаров, работ и услуг для государственных (муниципальных) нужд)</t>
  </si>
  <si>
    <t>99 9 8012</t>
  </si>
  <si>
    <t>ЖИЛИЩНО-КОММУНАЛЬНОЕ ХОЗЯЙСТВО</t>
  </si>
  <si>
    <t>Жилищное хозяйство</t>
  </si>
  <si>
    <t>Мероприятия в области жилищного хозяйства (Иные бюджетные ассигнования)</t>
  </si>
  <si>
    <t>99 9 8010</t>
  </si>
  <si>
    <t>Коммунальное  хозяйство</t>
  </si>
  <si>
    <t xml:space="preserve">Мероприятия в области коммунального хозяйства(Закупка товаров, работ и услуг для государственных (муниципальных) нужд) </t>
  </si>
  <si>
    <t>99 9 8009</t>
  </si>
  <si>
    <t>Мероприятия в области коммунального хозяйства (Иные бюджетиные ассигнования)</t>
  </si>
  <si>
    <t>Реализация мероприятий программы "Устойчивое развитие сельских территорий Карачаев-Черкесской Республики до 2020 года" государственной программы "Развитие сельского хозяйства Карачево-Черкесской Республики" (капитальные вложения в объекты недвижимого имущества государственной (муниципальной) собственности</t>
  </si>
  <si>
    <t>0175018</t>
  </si>
  <si>
    <t>400</t>
  </si>
  <si>
    <t>Проведение мероприятий в рамках муниципальной целевой программы "Устойчивое развитие сельских территорий Урупского муниципального района на 2014-2017 годы и на период до 2020 года"</t>
  </si>
  <si>
    <t>14 0 2054</t>
  </si>
  <si>
    <t>ЗДРАВООХРАНЕНИЕ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</si>
  <si>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помощи" на организацию оказания медицинской помощи в муниципальных учреждениях здравоохранения в соответствии с Территориальной программой государственных гарантий оказания гражданам Карачаево-Черкесской Республики бесплатной медицинской помощи (Предоставление субсидий бюджетным, автономным учреждениям и иным некоммерческим организациям)</t>
  </si>
  <si>
    <t xml:space="preserve">05 1 4210 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</si>
  <si>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на организацию оказания специализированной медицинской помощи в муниципальных учреждениях здравоохранения в соответствии с Территориальной программой государственных гарантий оказания гражданам Карачаево-Черкесской Республики бесплатной медицинской помощи (Предоставление субсидий бюджетным, автономным учреждениям и иным некоммерческим организациям)</t>
  </si>
  <si>
    <t>05 1 4220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</si>
  <si>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на организацию оказания паллиативной медицинской помощи в муниципальных учреждениях здравоохранения в соответствии с Территориальной программой государственных гарантий оказания гражданам Карачаево-Черкесской Республики бесплатной медицинской помощи (Предоставление субсидий бюджетным, автономным учреждениям и иным некоммерческим организациям)</t>
  </si>
  <si>
    <t>05 6 4220</t>
  </si>
  <si>
    <t>Проведение мероприятий в рамках муниципальной комплексной целевой программы "Комплексные меры противодействия злоупотреблению наркотическим средствами и их незаконному обороту в Урупском муниципальном районе на 2012-2015 годы" (Предоставление субсидий бюджетным, автономным учреждениям и иным некоммерческим организациям)</t>
  </si>
  <si>
    <t xml:space="preserve">Субсидии на иные цели муниципальным бюджетным учреждениям, обеспечивающим предоставление услуг в сфере здравоохранения. </t>
  </si>
  <si>
    <t>99 9 6010</t>
  </si>
  <si>
    <t xml:space="preserve">Муниципальное казенное  учреждение  дополнительного образования "Детская школа искусств Урупского муниципального района" </t>
  </si>
  <si>
    <t>ОБРАЗОВАНИЕ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</si>
  <si>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</si>
  <si>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77 1 2114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</si>
  <si>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типа)(Социальное обеспечение и иные выплаты населению)</t>
  </si>
  <si>
    <t>Расходы на обеспечение деятельности (оказание услуг) подведомственных учреждений (внешкольных)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</si>
  <si>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77 7 1359</t>
  </si>
  <si>
    <t>Расходы на обеспечение деятельности (оказание услуг) подведомственных учреждений (внешкольных) в рамках непрограмного направления деятельности (Закупка товаров, работ и услуг для государственных( муниципальных) нужд)</t>
  </si>
  <si>
    <t>Расходы на обеспечение деятельности (оказание услуг) подведомственных учреждений (внешкольных) в рамках непрограмного направления деятельности (Социальное обеспечение и иные выплаты населению)</t>
  </si>
  <si>
    <t>Расходы на обеспечение деятельности (оказание услуг) подведомственных учреждений (внешкольных) в рамках непрограмного направления деятельности (Иные бюджетные ассигнования)</t>
  </si>
  <si>
    <t xml:space="preserve">Проведение мероприятий по обеспечению деятельности (оказание услуг) подведомственных учреждений (внешкольных)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</si>
  <si>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>99 9 8004</t>
  </si>
  <si>
    <t xml:space="preserve">Проведение мероприятий по обеспечению деятельности (оказание услуг) подведомственных учреждений (внешкольных) в рамках непрограмного направления деятельности (Закупка товаров, работ и услуг для государственных( муниципальных) нужд) </t>
  </si>
  <si>
    <t>Проведение мероприятий в рамках районной целевой программы "Развитие образования в Урупском муниципальном районе на 2011-2015 годы" и "Инновационного проекта перспективного развития системы образования в Урупском муниципальном районе на 2011-2015 годы" (Закупка товаров, работ и услуг для государственных (муниципальных) нужд)</t>
  </si>
  <si>
    <t>13 0 2053</t>
  </si>
  <si>
    <t>КУЛЬТУРА, КИНЕМАТОГРАФИЯ</t>
  </si>
  <si>
    <t>Расходы на обеспечение деятельности (оказание услуг) подведомственных учреждений культуры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</si>
  <si>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77 7 1759</t>
  </si>
  <si>
    <t>Расходы на обеспечение деятельности (оказание услуг) подведомственных учреждений культуры в рамках непрограмного направления деятельности  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</si>
  <si>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культуры в рамках непрограмного направления деятельности   (Социальное обеспечение и иные выплаты населению)</t>
  </si>
  <si>
    <t>Расходы на обеспечение деятельности (оказание услуг) подведомственных учреждений культуры в рамках непрограмного направления деятельности  (Иные бюджетные ассигнования)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</si>
  <si>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(Закупка товаров, работ и услуг для государственных (муниципальных) нужд)</t>
  </si>
  <si>
    <t>99 9 8005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</si>
  <si>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</si>
  <si>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Проведение мероприятий в рамках муниципальной целевой программы "Патриотическое воспитание граждан Урупского муниципального района на 2013-2016 годы" (Закупка товаров, работ и услуг для государственных (муниципальных) нужд)</t>
  </si>
  <si>
    <t>10 0 2050</t>
  </si>
  <si>
    <t>Субсидии на софиансирование расходных обязательств субъектов РФ по развитию учреждений культуры, за исключением субсидий на софинансирование объектов капитального строительства в рамках подпрограммы "Развитие отрасли в рамках проведения в России Года культуры" государственной программы "Развитие культуры КЧР на 2014-2016 годы"(Закупка товаров, работ и услуг для государственных (муниципальных) нужд)</t>
  </si>
  <si>
    <t>12 4 5014</t>
  </si>
  <si>
    <t>Расходы на обеспечение деятельности (оказание услуг) муниципальных учреждений в рамках проведения в России Года культуры государственной программы "Развитие культуры КЧР на 2014-2016 годы"(Закупка товаров, работ и услуг для государственных (муниципальных) нужд</t>
  </si>
  <si>
    <t>12 4 9240</t>
  </si>
  <si>
    <t>Расходы на обеспечение деятельности (оказание услуг) подведомственных учреждений (бухгалтерии)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</si>
  <si>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77 7 1859</t>
  </si>
  <si>
    <t>СОЦИАЛЬНАЯ ПОЛИТИКА</t>
  </si>
  <si>
    <t>Проведение мероприятий в рамках целевой программы муниципального района "Обеспечение жильем молодых семей на 2011-2015 годы"(Социальное обеспечение и иные выплаты населению)</t>
  </si>
  <si>
    <t>12 0 2052</t>
  </si>
  <si>
    <t>Обеспечение жильем молодых семей за счет средств республиканского бюджета(Социальное обеспечение и иные выплаты населению)</t>
  </si>
  <si>
    <t>14 1 8400</t>
  </si>
  <si>
    <t>Федеральная целевая программа "Жилище" на 2011-2015 г. в рамках государственной программы Российской Федерации "Обеспечение доступным и комфортным жильем и коммунальным услугам  граждан Российской Федерации", Субсидии на мероприятия подпрограммы "Обеспечение жильем молодых семей"</t>
  </si>
  <si>
    <t>14 1 5020</t>
  </si>
  <si>
    <t>ФИЗИЧЕСКАЯ КУЛЬТУРА И СПОРТ</t>
  </si>
  <si>
    <t>Мероприятия в области физической культуры и спорта (Закупка товаров, работ и услуг для государственных (муниципальных) нужд</t>
  </si>
  <si>
    <t>99 9 8006</t>
  </si>
  <si>
    <t xml:space="preserve">Другие вопросы в области физической культуры и спорта </t>
  </si>
  <si>
    <t xml:space="preserve">Расходы на обеспечение деятельности (оказание услуг) подведомственных учреждений дошкольного образования в рамках непрограмного направления деятельности (Закупка товаров, работ и услуг для государственных( муниципальных) нужд) </t>
  </si>
  <si>
    <t>77 7 1159</t>
  </si>
  <si>
    <t xml:space="preserve">Расходы на обеспечение деятельности (оказание услуг) подведомственных учреждений дошкольного образования в расках непрограмного направления деятельности (Иные бюджетные ассигнования) </t>
  </si>
  <si>
    <t xml:space="preserve">Реализация  образовательных программ в дошкольных образовательных учреждениях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 </t>
  </si>
  <si>
    <t>77 1 2211</t>
  </si>
  <si>
    <t xml:space="preserve">Проведение мероприятий по обеспечению деятельности (оказание услуг) подведомственных учреждений дошкольного образования в рамках непрограмного направления деятельности (Расходы на выплаты персоналу вцелях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фондами)) </t>
  </si>
  <si>
    <t>99 9 8007</t>
  </si>
  <si>
    <t xml:space="preserve">Проведение мероприятий по обеспечению деятельности (оказание услуг) подведомственных учреждений дошкольного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</si>
  <si>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>Поощрение лучших учителей в рамках подпрограммы "Развитие общего образования на 2014-2016 годы" государственной программы "Развитие образования в Карачаево-Черкесской Республике на 2014-2016 годы"</t>
  </si>
  <si>
    <t>0925088</t>
  </si>
  <si>
    <t>Расходы на обеспечение деятельности (оказание услуг) подведомственных общеобразовательных учреждений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</si>
  <si>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77 2 1259</t>
  </si>
  <si>
    <t xml:space="preserve">Расходы на обеспечение деятельности (оказание услуг) подведомственных общеобразовательных учреждений в рамках непрограмного направления деятельности (Закупка товаров, работ и услуг для государственных( муниципальных) нужд) </t>
  </si>
  <si>
    <t xml:space="preserve">Расходы на обеспечение деятельности (оказание услуг) подведомственных общеобразовательных учреждений в рамках непрограмного направления деятельности (Иные бюджетные ассигнования) </t>
  </si>
  <si>
    <t>Расходы на обеспечение деятельности (оказание услуг) подведомственных  внешкольных учреждений (ДЮСШ)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</si>
  <si>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77 7 1659</t>
  </si>
  <si>
    <t>Расходы на обеспечение деятельности (оказание услуг) подведомственных внешкольных учреждений (ДЮСШ) в рамках непрограмного направления деятельности (Закупка товаров, работ и услуг для государственных( муниципальных) нужд)</t>
  </si>
  <si>
    <t>Расходы на обеспечение деятельности (оказание услуг) подведомственных внешкольных учреждений (ДЮСШ) в рамках непрограмного направления деятельности (Иные бюджетные ассигнования)</t>
  </si>
  <si>
    <t>77 1 2201</t>
  </si>
  <si>
    <t xml:space="preserve">77 1 2201 </t>
  </si>
  <si>
    <t>Расходы по иным непрограммным мероприятиям в рамках непрограммного направления деятельности на 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 )нужд)</t>
  </si>
  <si>
    <t>99 9 5097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</si>
  <si>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</si>
  <si>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99 9 1013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</si>
  <si>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непрограмного направления деятельности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</si>
  <si>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(централизованной бухгалтерии)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</si>
  <si>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77 7 1459</t>
  </si>
  <si>
    <t>Расходы на обеспечение деятельности (оказание услуг) подведомственных учреждений (централизованной бухгалтерии) в рамках непрограмного направления деятельности (Закупка товаров, работ и услуг для государственных( муниципальных) нужд)</t>
  </si>
  <si>
    <t>Расходы на обеспечение деятельности (оказание услуг) подведомственных учреждений (централизованной бухгалтерии) в рамках непрограмного направления деятельности (Иные бюджетные ассигнования)</t>
  </si>
  <si>
    <t>Расходы на обеспечение деятельности (оказание услуг) подведомственных учреждений (методического кабинета)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</si>
  <si>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77 7 1559</t>
  </si>
  <si>
    <t>Расходы на обеспечение деятельности (оказание услуг) подведомственных учреждений (методического кабинета) в рамках непрограмного направления деятельности (Закупка товаров, работ и услуг для государственных( муниципальных) нужд)</t>
  </si>
  <si>
    <t>Проведение мероприятий в рамках муниципальной целевой программы "Безопасность образовательного учреждения на 2014-2017 годы" (Закупка товаров, работ и услуг для государственных (муниципальных) нужд)</t>
  </si>
  <si>
    <t>02 0 2042</t>
  </si>
  <si>
    <t>Проведение мероприятий в рамках муниципальной целевой программы Привлечение молодых специалистов в сферу образования Урупского муниципального района на 2012-2015 годы" (Закупка товаров, работ и услуг для государственных (муниципальных) нужд)</t>
  </si>
  <si>
    <t>08 0 2048</t>
  </si>
  <si>
    <t>Расходы на обеспечение горячего питания школьников за счет средств республиканского бюджета (Закупка товаров, работ и услуг для государственных (муниципальных) нужд)</t>
  </si>
  <si>
    <t>09 8 2087</t>
  </si>
  <si>
    <t>Проведение мероприятий в рамках муниципальной комплексной целевой программы "Комплексные меры противодействия злоупотреблению наркотическими средствами и их незаконному обороту в Урупском муниципальном районе на 2012-2015 годы" (Закупка товаров, работ и услуг для государственных (муниципальных) нужд)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</si>
  <si>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рамках непрограммного направления деятельности  (Социальное обеспечение и иные выплаты населению)</t>
  </si>
  <si>
    <t>09 1 2010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</si>
  <si>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</si>
  <si>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09 2 2013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</si>
  <si>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(Закупка товаров, работ и услуг для государственных (муниципальных) нужд)</t>
  </si>
  <si>
    <t>77 1 4600</t>
  </si>
  <si>
    <t>Расходы на выплаты по оплате труда работников органов местного самоуправления по обеспечению деятельности Председателя представительного органа 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</si>
  <si>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01 </t>
  </si>
  <si>
    <t>71 0 1011</t>
  </si>
  <si>
    <t>Расходы на выплаты по оплате труда работников органов местного самоуправления по обеспечению деятельности Заместителя председателя представительного органа 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</si>
  <si>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71 1 1011</t>
  </si>
  <si>
    <t xml:space="preserve">Расходы на выплаты по оплате труда органов местного самоуправления по обеспечению деятельности представительного органа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</si>
  <si>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71 2 1011</t>
  </si>
  <si>
    <t xml:space="preserve">Расходы на обеспечение функций по обеспечению деятельности представительного органа муниципального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</si>
  <si>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>71 2 1019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</si>
  <si>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</si>
  <si>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выплаты по оплате труда работников органов местного самоуправления по обеспечению деятельности Председателя контрольно-счетной комиссии  представительного органа муниципального образования 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</si>
  <si>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73 1 1011</t>
  </si>
  <si>
    <t xml:space="preserve">Расходы на выплаты по оплате труда работников органов местного самоуправления по обеспечению деятельности контрольно-счетной комиссии  представительного органа муниципального образования 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</si>
  <si>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73 2 1011</t>
  </si>
  <si>
    <t xml:space="preserve">Расходы на обеспечение функций по обеспечению деятельности контрольно-счетной комиссии представительного органа муниципального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</si>
  <si>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>73 2 1019</t>
  </si>
  <si>
    <t xml:space="preserve">Расходы на обеспечение функций по обеспечению деятельности контрольно-счетной комиссии представительного органа муниципального образования в рамках непрограмного направления деятельности (Иные бюджетные ассигнования) </t>
  </si>
  <si>
    <t xml:space="preserve">73 2 1019 </t>
  </si>
  <si>
    <t>Доплата к пенсии муниципальных служащих в рамках непрограмного напрвления деятельности (Социальное обеспечение и иные выплаты населению)</t>
  </si>
  <si>
    <t>99 9 2006</t>
  </si>
  <si>
    <t>Социальное пособие на погребение (Социальное обеспечение и иные выплаты населению)</t>
  </si>
  <si>
    <t>02 3 4300</t>
  </si>
  <si>
    <t xml:space="preserve"> Оплата жилищно-коммунальных услуг отдельным категориям граждан (Закупка товаров, работ и услуг для государственных (муниципальных ) нужд)</t>
  </si>
  <si>
    <t>99 9 5250</t>
  </si>
  <si>
    <t>Оплата жилищно-коммунальных услуг отдельным категориям граждан (Социальное обеспечение и иные выплаты населению)</t>
  </si>
  <si>
    <t>Субсидии населению на оплату жилищно-коммунальных услуг (Закупка товаров, работ и услуг для государственных (муниципальных ) нужд)</t>
  </si>
  <si>
    <t>02 3 7480</t>
  </si>
  <si>
    <t>Субсидии населению на оплату жилищно-коммунальных услуг (Социальное обеспечение и иные выплаты населению)</t>
  </si>
  <si>
    <t>Обеспечение мер социальной поддержки многодетных семей  (Закупка товаров, работ и услуг для государственных (муниципальных ) нужд)</t>
  </si>
  <si>
    <t>02 3 7510</t>
  </si>
  <si>
    <t>Обеспечение мер социальной поддержки многодетных семей  (Социальное обеспечение и иные выплаты населению)</t>
  </si>
  <si>
    <t>Обеспечение мер социальной поддержки ветеранов труда  (Закупка товаров, работ и услуг для государственных (муниципальных ) нужд)</t>
  </si>
  <si>
    <t>02 3 7520</t>
  </si>
  <si>
    <t>Обеспечение мер социальной поддержки ветеранов труда(Социальное обеспечение и иные выплаты населению)</t>
  </si>
  <si>
    <t>Обеспечение мер социальной поддержки реабилитированных лиц и лиц, признанных пострадавшими от политических репрессий(Закупка товаров, работ и услуг для государственных (муниципальных ) нужд)</t>
  </si>
  <si>
    <t>02 3 7530</t>
  </si>
  <si>
    <t>Обеспечение мер социальной поддержки реабилитированных лиц и лиц, признанных пострадавшими от политических репрессий(Социальное обеспечение и иные выплаты населению)</t>
  </si>
  <si>
    <t>Обеспечение мер социальной поддержки тружеников тыла(Социальное обеспечение и иные выплаты населению)</t>
  </si>
  <si>
    <t>02 3 7540</t>
  </si>
  <si>
    <t xml:space="preserve">Обеспечение мер социальной поддержки ветеранов труда  Карачаево-Черкесской Республики (Социальное обеспечение и иные выплаты населению) </t>
  </si>
  <si>
    <t>02 3 7550</t>
  </si>
  <si>
    <t>Предоставление коммунальных социальных выплат по оплате  коммунальных услуг гражданам (КСВ) (Закупка товаров, работ и услуг для государственных (муниципальных ) нужд)</t>
  </si>
  <si>
    <t>02 3 7566</t>
  </si>
  <si>
    <t>Предоставление коммунальных социальных выплат по оплате  коммунальных услуг гражданам (КСВ) (Социальное обеспечение и иные выплаты населению)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</si>
  <si>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 организаций в  рамках подпрограммы  "Социальная поддержка семьи и детей" государственной программы "Социальная защита населения в Карачаево-Черкесской Республике на 2014-2020 годы"(Социальное обеспечение и иные выплаты населению)</t>
  </si>
  <si>
    <t>02 2 5380</t>
  </si>
  <si>
    <t>Ежемесячное социальное пособие на ребенка (Социальное обеспечение и иные выплаты населению)</t>
  </si>
  <si>
    <t>02 2 4100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</si>
  <si>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 ) нужд)</t>
  </si>
  <si>
    <t>02 2 4084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</si>
  <si>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</si>
  <si>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02 2 5084</t>
  </si>
  <si>
    <t>500</t>
  </si>
  <si>
    <t>Расходы на обеспечение деятельности (оказание услуг) подведомственных учреждений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</si>
  <si>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</si>
  <si>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обеспеченности поселений  из районного фонда финансовой поддержки (Межбюджетные трансферты)</t>
  </si>
  <si>
    <t>99 9 0110</t>
  </si>
  <si>
    <t>Проведение мероприятий в рамках муниципальной целевой программы "Реконструкция кровель и капитальный ремонт культурно-досуговых учреждений Урупского муниципального района Карачаево-Черкесской Республики на 2014-2016 годы" (Межбюджетные трансферты)</t>
  </si>
  <si>
    <t>Проведение мероприятий в рамках муниципальной адресной программы "Предоставление финансовой и консультативной помощи по подготовке документов на выполнение научно исследовательских работ по подготовке проекта корректировки "Генерального плана и Правил землепользования и застройки Загеданского сельского поселения Урупского муниципального района Карачаево-Черкесской Республики" (Межбюджетные трансферты)</t>
  </si>
  <si>
    <t>16 0 2056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</si>
  <si>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</si>
  <si>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77 7 1959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</si>
  <si>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</si>
  <si>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(Иные бюджетные ассигнования)</t>
  </si>
  <si>
    <t>Мероприятия, связанные с предоставлением мер социальной поддержки по оплате жилых помещений, отопления и освещения работникам библиотечной системы, работающим и проживающим в сельской местности, рабочих поселках (поселках городского типа) (Закупка товаров, работ и услуг для государственных (муниципальных) нужд)</t>
  </si>
  <si>
    <t>99 9 8008</t>
  </si>
  <si>
    <t>Мероприятия, связанные с предоставлением мер социальной поддержки по оплате жилых помещений, отопления и освещения работникам библиотечной системы,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</si>
  <si>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Проведение мероприятий в рамках муниципальной комплексной целевой программы "Комплексные меры противодействия злоупотреблению наркотическим исредствами и их незаконному обороту в Урупском муниципальном районе на 2012-2015 годы" (Закупка товаров, работ и услуг для государственных (муниципальных) нужд)</t>
  </si>
  <si>
    <t>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оцифровки(Закупка товаров, работ и услуг для государственных (муниципальных) нужд)</t>
  </si>
  <si>
    <t>12 4 5146</t>
  </si>
  <si>
    <t>Фактическое исполнение за 2014 год</t>
  </si>
  <si>
    <t xml:space="preserve">от             2015  № </t>
  </si>
  <si>
    <t>Урупского муниципального района за 2014 год</t>
  </si>
  <si>
    <r>
      <t>Реализация  основных общеобразовательных программ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</t>
    </r>
    <r>
      <rPr>
        <sz val="12"/>
        <color indexed="10"/>
        <rFont val="Times New Roman"/>
        <family val="1"/>
      </rPr>
      <t xml:space="preserve"> </t>
    </r>
  </si>
  <si>
    <r>
      <t>Реализация  основных общеобразовательных программ в рамках непрограмного направления деятельности (Закупка товаров, работ и услуг для государственных (муниципальных) нужд</t>
    </r>
    <r>
      <rPr>
        <sz val="12"/>
        <color indexed="10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</si>
</sst>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_р_._-;\-* #,##0.0_р_._-;_-* &quot;-&quot;??_р_._-;_-@_-"/>
  </numFmts>
  <fonts count="45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170" fontId="7" fillId="0" borderId="11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tabSelected="1" view="pageBreakPreview" zoomScale="60" zoomScaleNormal="11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52" sqref="B251:B252"/>
    </sheetView>
  </sheetViews>
  <sheetFormatPr defaultColWidth="9.00390625" defaultRowHeight="12.75"/>
  <cols>
    <col min="1" max="1" width="4.625" style="4" customWidth="1"/>
    <col min="2" max="2" width="73.375" style="5" customWidth="1"/>
    <col min="3" max="3" width="7.125" style="5" customWidth="1"/>
    <col min="4" max="5" width="5.125" style="5" customWidth="1"/>
    <col min="6" max="6" width="11.625" style="5" customWidth="1"/>
    <col min="7" max="7" width="5.75390625" style="5" customWidth="1"/>
    <col min="8" max="8" width="0.12890625" style="0" hidden="1" customWidth="1"/>
    <col min="9" max="9" width="8.875" style="0" hidden="1" customWidth="1"/>
    <col min="10" max="10" width="12.625" style="0" hidden="1" customWidth="1"/>
    <col min="11" max="11" width="10.75390625" style="0" hidden="1" customWidth="1"/>
    <col min="12" max="12" width="0.12890625" style="0" hidden="1" customWidth="1"/>
    <col min="13" max="13" width="10.00390625" style="0" hidden="1" customWidth="1"/>
    <col min="14" max="14" width="10.375" style="0" hidden="1" customWidth="1"/>
    <col min="15" max="15" width="11.75390625" style="0" hidden="1" customWidth="1"/>
    <col min="16" max="16" width="9.625" style="0" hidden="1" customWidth="1"/>
    <col min="17" max="17" width="14.375" style="0" hidden="1" customWidth="1"/>
    <col min="18" max="18" width="14.00390625" style="0" customWidth="1"/>
  </cols>
  <sheetData>
    <row r="1" spans="1:17" ht="12.75">
      <c r="A1" s="2"/>
      <c r="B1" s="3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5.75">
      <c r="A2" s="6"/>
      <c r="B2" s="7"/>
      <c r="C2" s="47" t="s">
        <v>63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8"/>
    </row>
    <row r="3" spans="1:18" ht="15.75">
      <c r="A3" s="6"/>
      <c r="B3" s="7"/>
      <c r="C3" s="47" t="s">
        <v>60</v>
      </c>
      <c r="D3" s="47"/>
      <c r="E3" s="47"/>
      <c r="F3" s="47"/>
      <c r="G3" s="47"/>
      <c r="H3" s="9"/>
      <c r="I3" s="9"/>
      <c r="J3" s="9"/>
      <c r="K3" s="9"/>
      <c r="L3" s="9"/>
      <c r="M3" s="9"/>
      <c r="N3" s="9"/>
      <c r="O3" s="9"/>
      <c r="P3" s="9"/>
      <c r="Q3" s="9"/>
      <c r="R3" s="8"/>
    </row>
    <row r="4" spans="1:18" ht="15.75">
      <c r="A4" s="6"/>
      <c r="B4" s="7"/>
      <c r="C4" s="47" t="s">
        <v>61</v>
      </c>
      <c r="D4" s="47"/>
      <c r="E4" s="47"/>
      <c r="F4" s="47"/>
      <c r="G4" s="47"/>
      <c r="H4" s="9"/>
      <c r="I4" s="9"/>
      <c r="J4" s="9"/>
      <c r="K4" s="9"/>
      <c r="L4" s="9"/>
      <c r="M4" s="9"/>
      <c r="N4" s="9"/>
      <c r="O4" s="9"/>
      <c r="P4" s="9"/>
      <c r="Q4" s="9"/>
      <c r="R4" s="8"/>
    </row>
    <row r="5" spans="1:18" ht="15.75">
      <c r="A5" s="6"/>
      <c r="B5" s="7"/>
      <c r="C5" s="48" t="s">
        <v>309</v>
      </c>
      <c r="D5" s="48"/>
      <c r="E5" s="48"/>
      <c r="F5" s="48"/>
      <c r="G5" s="48"/>
      <c r="H5" s="9"/>
      <c r="I5" s="9"/>
      <c r="J5" s="9"/>
      <c r="K5" s="9"/>
      <c r="L5" s="9"/>
      <c r="M5" s="9"/>
      <c r="N5" s="9"/>
      <c r="O5" s="9"/>
      <c r="P5" s="9"/>
      <c r="Q5" s="9"/>
      <c r="R5" s="8"/>
    </row>
    <row r="6" spans="1:18" ht="15.75">
      <c r="A6" s="6"/>
      <c r="B6" s="7"/>
      <c r="C6" s="47"/>
      <c r="D6" s="47"/>
      <c r="E6" s="47"/>
      <c r="F6" s="47"/>
      <c r="G6" s="47"/>
      <c r="H6" s="9"/>
      <c r="I6" s="9"/>
      <c r="J6" s="9"/>
      <c r="K6" s="9"/>
      <c r="L6" s="9"/>
      <c r="M6" s="9"/>
      <c r="N6" s="9"/>
      <c r="O6" s="9"/>
      <c r="P6" s="9"/>
      <c r="Q6" s="9"/>
      <c r="R6" s="8"/>
    </row>
    <row r="7" spans="1:18" ht="15.75">
      <c r="A7" s="44" t="s">
        <v>29</v>
      </c>
      <c r="B7" s="44"/>
      <c r="C7" s="44"/>
      <c r="D7" s="44"/>
      <c r="E7" s="44"/>
      <c r="F7" s="44"/>
      <c r="G7" s="44"/>
      <c r="H7" s="10"/>
      <c r="I7" s="10"/>
      <c r="J7" s="10"/>
      <c r="K7" s="10"/>
      <c r="L7" s="10"/>
      <c r="M7" s="10"/>
      <c r="N7" s="10"/>
      <c r="O7" s="10"/>
      <c r="P7" s="10"/>
      <c r="Q7" s="11">
        <v>22840.6</v>
      </c>
      <c r="R7" s="8"/>
    </row>
    <row r="8" spans="1:18" ht="15.75">
      <c r="A8" s="45" t="s">
        <v>310</v>
      </c>
      <c r="B8" s="45"/>
      <c r="C8" s="45"/>
      <c r="D8" s="45"/>
      <c r="E8" s="45"/>
      <c r="F8" s="45"/>
      <c r="G8" s="45"/>
      <c r="H8" s="12" t="e">
        <f>#REF!-#REF!</f>
        <v>#REF!</v>
      </c>
      <c r="I8" s="13"/>
      <c r="J8" s="13"/>
      <c r="K8" s="13"/>
      <c r="L8" s="14" t="e">
        <f>#REF!+#REF!+#REF!-#REF!</f>
        <v>#REF!</v>
      </c>
      <c r="M8" s="13"/>
      <c r="N8" s="13">
        <v>91522.7</v>
      </c>
      <c r="O8" s="13"/>
      <c r="P8" s="13"/>
      <c r="Q8" s="14" t="s">
        <v>56</v>
      </c>
      <c r="R8" s="8"/>
    </row>
    <row r="9" spans="1:18" ht="16.5" thickBot="1">
      <c r="A9" s="15"/>
      <c r="B9" s="6"/>
      <c r="C9" s="6"/>
      <c r="D9" s="6"/>
      <c r="E9" s="6"/>
      <c r="F9" s="6"/>
      <c r="G9" s="16" t="s">
        <v>62</v>
      </c>
      <c r="H9" s="10"/>
      <c r="I9" s="10"/>
      <c r="J9" s="10"/>
      <c r="K9" s="6"/>
      <c r="L9" s="6"/>
      <c r="M9" s="6"/>
      <c r="N9" s="10"/>
      <c r="O9" s="10"/>
      <c r="P9" s="10"/>
      <c r="Q9" s="10"/>
      <c r="R9" s="17"/>
    </row>
    <row r="10" spans="1:18" ht="54" customHeight="1">
      <c r="A10" s="15"/>
      <c r="B10" s="18" t="s">
        <v>23</v>
      </c>
      <c r="C10" s="18" t="s">
        <v>11</v>
      </c>
      <c r="D10" s="18" t="s">
        <v>7</v>
      </c>
      <c r="E10" s="18" t="s">
        <v>8</v>
      </c>
      <c r="F10" s="18" t="s">
        <v>9</v>
      </c>
      <c r="G10" s="18" t="s">
        <v>10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 t="s">
        <v>308</v>
      </c>
    </row>
    <row r="11" spans="1:18" ht="15.75">
      <c r="A11" s="15"/>
      <c r="B11" s="21" t="s">
        <v>6</v>
      </c>
      <c r="C11" s="22"/>
      <c r="D11" s="22"/>
      <c r="E11" s="22"/>
      <c r="F11" s="22"/>
      <c r="G11" s="23"/>
      <c r="H11" s="24" t="e">
        <f aca="true" t="shared" si="0" ref="H11:R11">H12+H75+H86+H121+H173+H185+H217+H235</f>
        <v>#REF!</v>
      </c>
      <c r="I11" s="24" t="e">
        <f t="shared" si="0"/>
        <v>#REF!</v>
      </c>
      <c r="J11" s="24" t="e">
        <f t="shared" si="0"/>
        <v>#REF!</v>
      </c>
      <c r="K11" s="24" t="e">
        <f t="shared" si="0"/>
        <v>#REF!</v>
      </c>
      <c r="L11" s="24" t="e">
        <f t="shared" si="0"/>
        <v>#REF!</v>
      </c>
      <c r="M11" s="24" t="e">
        <f t="shared" si="0"/>
        <v>#REF!</v>
      </c>
      <c r="N11" s="24" t="e">
        <f t="shared" si="0"/>
        <v>#REF!</v>
      </c>
      <c r="O11" s="24" t="e">
        <f t="shared" si="0"/>
        <v>#REF!</v>
      </c>
      <c r="P11" s="24" t="e">
        <f t="shared" si="0"/>
        <v>#REF!</v>
      </c>
      <c r="Q11" s="24" t="e">
        <f t="shared" si="0"/>
        <v>#REF!</v>
      </c>
      <c r="R11" s="24">
        <f t="shared" si="0"/>
        <v>405375</v>
      </c>
    </row>
    <row r="12" spans="1:18" ht="30" customHeight="1">
      <c r="A12" s="15"/>
      <c r="B12" s="25" t="s">
        <v>43</v>
      </c>
      <c r="C12" s="26" t="s">
        <v>25</v>
      </c>
      <c r="D12" s="26"/>
      <c r="E12" s="26"/>
      <c r="F12" s="26"/>
      <c r="G12" s="26"/>
      <c r="H12" s="24" t="e">
        <f aca="true" t="shared" si="1" ref="H12:R12">H13+H39+H44+H57+H68</f>
        <v>#REF!</v>
      </c>
      <c r="I12" s="24" t="e">
        <f t="shared" si="1"/>
        <v>#REF!</v>
      </c>
      <c r="J12" s="24" t="e">
        <f t="shared" si="1"/>
        <v>#REF!</v>
      </c>
      <c r="K12" s="24" t="e">
        <f t="shared" si="1"/>
        <v>#REF!</v>
      </c>
      <c r="L12" s="24" t="e">
        <f t="shared" si="1"/>
        <v>#REF!</v>
      </c>
      <c r="M12" s="24" t="e">
        <f t="shared" si="1"/>
        <v>#REF!</v>
      </c>
      <c r="N12" s="24" t="e">
        <f t="shared" si="1"/>
        <v>#REF!</v>
      </c>
      <c r="O12" s="24" t="e">
        <f t="shared" si="1"/>
        <v>#REF!</v>
      </c>
      <c r="P12" s="24" t="e">
        <f t="shared" si="1"/>
        <v>#REF!</v>
      </c>
      <c r="Q12" s="24" t="e">
        <f t="shared" si="1"/>
        <v>#REF!</v>
      </c>
      <c r="R12" s="24">
        <f t="shared" si="1"/>
        <v>51126.700000000004</v>
      </c>
    </row>
    <row r="13" spans="1:18" ht="31.5">
      <c r="A13" s="15"/>
      <c r="B13" s="25" t="s">
        <v>64</v>
      </c>
      <c r="C13" s="26" t="s">
        <v>25</v>
      </c>
      <c r="D13" s="26" t="s">
        <v>13</v>
      </c>
      <c r="E13" s="26"/>
      <c r="F13" s="26"/>
      <c r="G13" s="26"/>
      <c r="H13" s="24" t="e">
        <f>H14+H19+#REF!+H21</f>
        <v>#REF!</v>
      </c>
      <c r="I13" s="24" t="e">
        <f>I14+I19+#REF!+I21</f>
        <v>#REF!</v>
      </c>
      <c r="J13" s="24" t="e">
        <f>J14+J19+#REF!+J21</f>
        <v>#REF!</v>
      </c>
      <c r="K13" s="24" t="e">
        <f>K14+K19+#REF!+K21</f>
        <v>#REF!</v>
      </c>
      <c r="L13" s="24" t="e">
        <f>L14+L19+#REF!+L21</f>
        <v>#REF!</v>
      </c>
      <c r="M13" s="24" t="e">
        <f>M14+M19+#REF!+M21</f>
        <v>#REF!</v>
      </c>
      <c r="N13" s="24" t="e">
        <f>N14+N19+#REF!+N21</f>
        <v>#REF!</v>
      </c>
      <c r="O13" s="24" t="e">
        <f>O14+O19+#REF!+O21</f>
        <v>#REF!</v>
      </c>
      <c r="P13" s="24" t="e">
        <f>P14+P19+#REF!+P21</f>
        <v>#REF!</v>
      </c>
      <c r="Q13" s="24" t="e">
        <f>Q14+Q19+#REF!+Q21</f>
        <v>#REF!</v>
      </c>
      <c r="R13" s="24">
        <f>R14+R19+R21</f>
        <v>17509.5</v>
      </c>
    </row>
    <row r="14" spans="1:18" ht="59.25" customHeight="1">
      <c r="A14" s="15"/>
      <c r="B14" s="25" t="s">
        <v>38</v>
      </c>
      <c r="C14" s="26" t="s">
        <v>25</v>
      </c>
      <c r="D14" s="26" t="s">
        <v>13</v>
      </c>
      <c r="E14" s="26" t="s">
        <v>14</v>
      </c>
      <c r="F14" s="26"/>
      <c r="G14" s="26"/>
      <c r="H14" s="24">
        <f aca="true" t="shared" si="2" ref="H14:R14">H15+H16+H17+H18</f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 t="shared" si="2"/>
        <v>0</v>
      </c>
      <c r="Q14" s="24">
        <f t="shared" si="2"/>
        <v>0</v>
      </c>
      <c r="R14" s="24">
        <f t="shared" si="2"/>
        <v>10859.300000000001</v>
      </c>
    </row>
    <row r="15" spans="1:18" ht="126" customHeight="1">
      <c r="A15" s="15"/>
      <c r="B15" s="27" t="s">
        <v>65</v>
      </c>
      <c r="C15" s="28" t="s">
        <v>25</v>
      </c>
      <c r="D15" s="28" t="s">
        <v>13</v>
      </c>
      <c r="E15" s="28" t="s">
        <v>14</v>
      </c>
      <c r="F15" s="28" t="s">
        <v>66</v>
      </c>
      <c r="G15" s="28" t="s">
        <v>67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>
        <v>791.8</v>
      </c>
    </row>
    <row r="16" spans="1:18" ht="123.75" customHeight="1">
      <c r="A16" s="15"/>
      <c r="B16" s="27" t="s">
        <v>68</v>
      </c>
      <c r="C16" s="28" t="s">
        <v>25</v>
      </c>
      <c r="D16" s="28" t="s">
        <v>13</v>
      </c>
      <c r="E16" s="28" t="s">
        <v>14</v>
      </c>
      <c r="F16" s="28" t="s">
        <v>69</v>
      </c>
      <c r="G16" s="28" t="s">
        <v>67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v>4533.5</v>
      </c>
    </row>
    <row r="17" spans="1:18" ht="105.75" customHeight="1">
      <c r="A17" s="15"/>
      <c r="B17" s="27" t="s">
        <v>70</v>
      </c>
      <c r="C17" s="28" t="s">
        <v>25</v>
      </c>
      <c r="D17" s="28" t="s">
        <v>13</v>
      </c>
      <c r="E17" s="28" t="s">
        <v>14</v>
      </c>
      <c r="F17" s="28" t="s">
        <v>71</v>
      </c>
      <c r="G17" s="28" t="s">
        <v>72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>
        <v>5394.1</v>
      </c>
    </row>
    <row r="18" spans="1:18" ht="72" customHeight="1">
      <c r="A18" s="15"/>
      <c r="B18" s="27" t="s">
        <v>73</v>
      </c>
      <c r="C18" s="28" t="s">
        <v>25</v>
      </c>
      <c r="D18" s="28" t="s">
        <v>13</v>
      </c>
      <c r="E18" s="28" t="s">
        <v>14</v>
      </c>
      <c r="F18" s="28" t="s">
        <v>71</v>
      </c>
      <c r="G18" s="28" t="s">
        <v>74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>
        <v>139.9</v>
      </c>
    </row>
    <row r="19" spans="1:18" ht="31.5">
      <c r="A19" s="15"/>
      <c r="B19" s="25" t="s">
        <v>75</v>
      </c>
      <c r="C19" s="26" t="s">
        <v>25</v>
      </c>
      <c r="D19" s="26" t="s">
        <v>13</v>
      </c>
      <c r="E19" s="26" t="s">
        <v>20</v>
      </c>
      <c r="F19" s="26"/>
      <c r="G19" s="26"/>
      <c r="H19" s="24">
        <f aca="true" t="shared" si="3" ref="H19:R19">H20</f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  <c r="R19" s="24">
        <f t="shared" si="3"/>
        <v>966.2</v>
      </c>
    </row>
    <row r="20" spans="1:18" ht="92.25" customHeight="1">
      <c r="A20" s="15"/>
      <c r="B20" s="31" t="s">
        <v>76</v>
      </c>
      <c r="C20" s="28" t="s">
        <v>25</v>
      </c>
      <c r="D20" s="28" t="s">
        <v>13</v>
      </c>
      <c r="E20" s="28" t="s">
        <v>20</v>
      </c>
      <c r="F20" s="28" t="s">
        <v>77</v>
      </c>
      <c r="G20" s="28" t="s">
        <v>72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>
        <v>966.2</v>
      </c>
    </row>
    <row r="21" spans="1:18" ht="24" customHeight="1">
      <c r="A21" s="15"/>
      <c r="B21" s="25" t="s">
        <v>0</v>
      </c>
      <c r="C21" s="26" t="s">
        <v>25</v>
      </c>
      <c r="D21" s="26" t="s">
        <v>13</v>
      </c>
      <c r="E21" s="26" t="s">
        <v>48</v>
      </c>
      <c r="F21" s="28"/>
      <c r="G21" s="28"/>
      <c r="H21" s="24">
        <f aca="true" t="shared" si="4" ref="H21:R21">SUM(H22:H38)</f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t="shared" si="4"/>
        <v>0</v>
      </c>
      <c r="Q21" s="24">
        <f t="shared" si="4"/>
        <v>0</v>
      </c>
      <c r="R21" s="24">
        <f t="shared" si="4"/>
        <v>5683.999999999999</v>
      </c>
    </row>
    <row r="22" spans="1:18" ht="120" customHeight="1">
      <c r="A22" s="15"/>
      <c r="B22" s="27" t="s">
        <v>68</v>
      </c>
      <c r="C22" s="28" t="s">
        <v>25</v>
      </c>
      <c r="D22" s="28" t="s">
        <v>13</v>
      </c>
      <c r="E22" s="28" t="s">
        <v>48</v>
      </c>
      <c r="F22" s="28" t="s">
        <v>78</v>
      </c>
      <c r="G22" s="28" t="s">
        <v>67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>
        <v>1434.6</v>
      </c>
    </row>
    <row r="23" spans="1:18" ht="80.25" customHeight="1">
      <c r="A23" s="15"/>
      <c r="B23" s="27" t="s">
        <v>70</v>
      </c>
      <c r="C23" s="28" t="s">
        <v>25</v>
      </c>
      <c r="D23" s="28" t="s">
        <v>13</v>
      </c>
      <c r="E23" s="28" t="s">
        <v>48</v>
      </c>
      <c r="F23" s="28" t="s">
        <v>71</v>
      </c>
      <c r="G23" s="28" t="s">
        <v>72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>
        <v>300.8</v>
      </c>
    </row>
    <row r="24" spans="1:18" ht="90" customHeight="1">
      <c r="A24" s="15"/>
      <c r="B24" s="27" t="s">
        <v>79</v>
      </c>
      <c r="C24" s="28" t="s">
        <v>25</v>
      </c>
      <c r="D24" s="28" t="s">
        <v>13</v>
      </c>
      <c r="E24" s="28" t="s">
        <v>48</v>
      </c>
      <c r="F24" s="28" t="s">
        <v>71</v>
      </c>
      <c r="G24" s="28" t="s">
        <v>80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v>46.3</v>
      </c>
    </row>
    <row r="25" spans="1:18" ht="80.25" customHeight="1">
      <c r="A25" s="15"/>
      <c r="B25" s="27" t="s">
        <v>73</v>
      </c>
      <c r="C25" s="28" t="s">
        <v>25</v>
      </c>
      <c r="D25" s="28" t="s">
        <v>13</v>
      </c>
      <c r="E25" s="28" t="s">
        <v>48</v>
      </c>
      <c r="F25" s="28" t="s">
        <v>71</v>
      </c>
      <c r="G25" s="28" t="s">
        <v>74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v>25</v>
      </c>
    </row>
    <row r="26" spans="1:18" ht="180.75" customHeight="1">
      <c r="A26" s="15"/>
      <c r="B26" s="27" t="s">
        <v>81</v>
      </c>
      <c r="C26" s="28" t="s">
        <v>25</v>
      </c>
      <c r="D26" s="28" t="s">
        <v>13</v>
      </c>
      <c r="E26" s="28" t="s">
        <v>48</v>
      </c>
      <c r="F26" s="28" t="s">
        <v>82</v>
      </c>
      <c r="G26" s="28" t="s">
        <v>67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>
        <v>200</v>
      </c>
    </row>
    <row r="27" spans="1:18" ht="151.5" customHeight="1">
      <c r="A27" s="15"/>
      <c r="B27" s="27" t="s">
        <v>83</v>
      </c>
      <c r="C27" s="28" t="s">
        <v>25</v>
      </c>
      <c r="D27" s="28" t="s">
        <v>13</v>
      </c>
      <c r="E27" s="28" t="s">
        <v>48</v>
      </c>
      <c r="F27" s="28" t="s">
        <v>82</v>
      </c>
      <c r="G27" s="28" t="s">
        <v>72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>
        <v>74.2</v>
      </c>
    </row>
    <row r="28" spans="1:18" ht="168" customHeight="1">
      <c r="A28" s="15"/>
      <c r="B28" s="27" t="s">
        <v>84</v>
      </c>
      <c r="C28" s="28" t="s">
        <v>25</v>
      </c>
      <c r="D28" s="28" t="s">
        <v>13</v>
      </c>
      <c r="E28" s="28" t="s">
        <v>48</v>
      </c>
      <c r="F28" s="28" t="s">
        <v>85</v>
      </c>
      <c r="G28" s="28" t="s">
        <v>67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>
        <v>261.1</v>
      </c>
    </row>
    <row r="29" spans="1:18" ht="124.5" customHeight="1">
      <c r="A29" s="15"/>
      <c r="B29" s="27" t="s">
        <v>86</v>
      </c>
      <c r="C29" s="28" t="s">
        <v>25</v>
      </c>
      <c r="D29" s="28" t="s">
        <v>13</v>
      </c>
      <c r="E29" s="28" t="s">
        <v>48</v>
      </c>
      <c r="F29" s="28" t="s">
        <v>85</v>
      </c>
      <c r="G29" s="28" t="s">
        <v>72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>
        <v>60.4</v>
      </c>
    </row>
    <row r="30" spans="1:18" ht="183.75" customHeight="1">
      <c r="A30" s="15"/>
      <c r="B30" s="27" t="s">
        <v>87</v>
      </c>
      <c r="C30" s="28" t="s">
        <v>25</v>
      </c>
      <c r="D30" s="28" t="s">
        <v>13</v>
      </c>
      <c r="E30" s="28" t="s">
        <v>48</v>
      </c>
      <c r="F30" s="28" t="s">
        <v>88</v>
      </c>
      <c r="G30" s="28" t="s">
        <v>67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>
        <v>581.3</v>
      </c>
    </row>
    <row r="31" spans="1:18" ht="146.25" customHeight="1">
      <c r="A31" s="15"/>
      <c r="B31" s="27" t="s">
        <v>89</v>
      </c>
      <c r="C31" s="28" t="s">
        <v>25</v>
      </c>
      <c r="D31" s="28" t="s">
        <v>13</v>
      </c>
      <c r="E31" s="28" t="s">
        <v>48</v>
      </c>
      <c r="F31" s="28" t="s">
        <v>88</v>
      </c>
      <c r="G31" s="28" t="s">
        <v>72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>
        <v>185.9</v>
      </c>
    </row>
    <row r="32" spans="1:18" ht="81.75" customHeight="1">
      <c r="A32" s="15"/>
      <c r="B32" s="27" t="s">
        <v>90</v>
      </c>
      <c r="C32" s="28" t="s">
        <v>25</v>
      </c>
      <c r="D32" s="28" t="s">
        <v>13</v>
      </c>
      <c r="E32" s="28" t="s">
        <v>48</v>
      </c>
      <c r="F32" s="28" t="s">
        <v>91</v>
      </c>
      <c r="G32" s="28" t="s">
        <v>72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>
        <v>770.6</v>
      </c>
    </row>
    <row r="33" spans="1:18" ht="95.25" customHeight="1">
      <c r="A33" s="15"/>
      <c r="B33" s="27" t="s">
        <v>94</v>
      </c>
      <c r="C33" s="28" t="s">
        <v>25</v>
      </c>
      <c r="D33" s="28" t="s">
        <v>13</v>
      </c>
      <c r="E33" s="28" t="s">
        <v>48</v>
      </c>
      <c r="F33" s="28" t="s">
        <v>95</v>
      </c>
      <c r="G33" s="28" t="s">
        <v>72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>
        <v>301.7</v>
      </c>
    </row>
    <row r="34" spans="1:18" ht="75.75" customHeight="1">
      <c r="A34" s="15"/>
      <c r="B34" s="27" t="s">
        <v>96</v>
      </c>
      <c r="C34" s="28" t="s">
        <v>25</v>
      </c>
      <c r="D34" s="28" t="s">
        <v>13</v>
      </c>
      <c r="E34" s="28" t="s">
        <v>48</v>
      </c>
      <c r="F34" s="28" t="s">
        <v>97</v>
      </c>
      <c r="G34" s="28" t="s">
        <v>72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v>369.9</v>
      </c>
    </row>
    <row r="35" spans="1:18" ht="77.25" customHeight="1">
      <c r="A35" s="15"/>
      <c r="B35" s="27" t="s">
        <v>98</v>
      </c>
      <c r="C35" s="28" t="s">
        <v>25</v>
      </c>
      <c r="D35" s="28" t="s">
        <v>13</v>
      </c>
      <c r="E35" s="28" t="s">
        <v>48</v>
      </c>
      <c r="F35" s="28" t="s">
        <v>99</v>
      </c>
      <c r="G35" s="28" t="s">
        <v>72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>
        <v>72.2</v>
      </c>
    </row>
    <row r="36" spans="1:18" ht="78.75" customHeight="1">
      <c r="A36" s="15"/>
      <c r="B36" s="27" t="s">
        <v>100</v>
      </c>
      <c r="C36" s="28" t="s">
        <v>25</v>
      </c>
      <c r="D36" s="28" t="s">
        <v>13</v>
      </c>
      <c r="E36" s="28" t="s">
        <v>48</v>
      </c>
      <c r="F36" s="28" t="s">
        <v>101</v>
      </c>
      <c r="G36" s="28" t="s">
        <v>72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>
        <v>250</v>
      </c>
    </row>
    <row r="37" spans="1:18" ht="91.5" customHeight="1">
      <c r="A37" s="15"/>
      <c r="B37" s="27" t="s">
        <v>102</v>
      </c>
      <c r="C37" s="28" t="s">
        <v>25</v>
      </c>
      <c r="D37" s="28" t="s">
        <v>13</v>
      </c>
      <c r="E37" s="28" t="s">
        <v>48</v>
      </c>
      <c r="F37" s="28" t="s">
        <v>103</v>
      </c>
      <c r="G37" s="28" t="s">
        <v>72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>
        <v>250</v>
      </c>
    </row>
    <row r="38" spans="1:18" ht="83.25" customHeight="1">
      <c r="A38" s="15"/>
      <c r="B38" s="27" t="s">
        <v>102</v>
      </c>
      <c r="C38" s="28" t="s">
        <v>25</v>
      </c>
      <c r="D38" s="28" t="s">
        <v>13</v>
      </c>
      <c r="E38" s="28" t="s">
        <v>48</v>
      </c>
      <c r="F38" s="28" t="s">
        <v>104</v>
      </c>
      <c r="G38" s="28" t="s">
        <v>72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>
        <v>500</v>
      </c>
    </row>
    <row r="39" spans="1:18" ht="37.5" customHeight="1">
      <c r="A39" s="15"/>
      <c r="B39" s="25" t="s">
        <v>107</v>
      </c>
      <c r="C39" s="26" t="s">
        <v>25</v>
      </c>
      <c r="D39" s="26" t="s">
        <v>16</v>
      </c>
      <c r="E39" s="26"/>
      <c r="F39" s="26"/>
      <c r="G39" s="26"/>
      <c r="H39" s="24">
        <f aca="true" t="shared" si="5" ref="H39:R39">H40</f>
        <v>0</v>
      </c>
      <c r="I39" s="24">
        <f t="shared" si="5"/>
        <v>0</v>
      </c>
      <c r="J39" s="24">
        <f t="shared" si="5"/>
        <v>0</v>
      </c>
      <c r="K39" s="24">
        <f t="shared" si="5"/>
        <v>0</v>
      </c>
      <c r="L39" s="24">
        <f t="shared" si="5"/>
        <v>0</v>
      </c>
      <c r="M39" s="24">
        <f t="shared" si="5"/>
        <v>0</v>
      </c>
      <c r="N39" s="24">
        <f t="shared" si="5"/>
        <v>0</v>
      </c>
      <c r="O39" s="24">
        <f t="shared" si="5"/>
        <v>0</v>
      </c>
      <c r="P39" s="24">
        <f t="shared" si="5"/>
        <v>0</v>
      </c>
      <c r="Q39" s="24">
        <f t="shared" si="5"/>
        <v>0</v>
      </c>
      <c r="R39" s="24">
        <f t="shared" si="5"/>
        <v>1582.1000000000001</v>
      </c>
    </row>
    <row r="40" spans="1:18" ht="50.25" customHeight="1">
      <c r="A40" s="15"/>
      <c r="B40" s="25" t="s">
        <v>50</v>
      </c>
      <c r="C40" s="26" t="s">
        <v>25</v>
      </c>
      <c r="D40" s="26" t="s">
        <v>16</v>
      </c>
      <c r="E40" s="26" t="s">
        <v>12</v>
      </c>
      <c r="F40" s="26"/>
      <c r="G40" s="26"/>
      <c r="H40" s="24">
        <f aca="true" t="shared" si="6" ref="H40:R40">H41+H42+H43</f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4">
        <f t="shared" si="6"/>
        <v>0</v>
      </c>
      <c r="P40" s="24">
        <f t="shared" si="6"/>
        <v>0</v>
      </c>
      <c r="Q40" s="24">
        <f t="shared" si="6"/>
        <v>0</v>
      </c>
      <c r="R40" s="24">
        <f t="shared" si="6"/>
        <v>1582.1000000000001</v>
      </c>
    </row>
    <row r="41" spans="1:18" ht="129" customHeight="1">
      <c r="A41" s="15"/>
      <c r="B41" s="27" t="s">
        <v>108</v>
      </c>
      <c r="C41" s="28" t="s">
        <v>25</v>
      </c>
      <c r="D41" s="28" t="s">
        <v>16</v>
      </c>
      <c r="E41" s="28" t="s">
        <v>12</v>
      </c>
      <c r="F41" s="28" t="s">
        <v>69</v>
      </c>
      <c r="G41" s="28" t="s">
        <v>67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>
        <v>1160.4</v>
      </c>
    </row>
    <row r="42" spans="1:18" ht="95.25" customHeight="1">
      <c r="A42" s="15"/>
      <c r="B42" s="27" t="s">
        <v>70</v>
      </c>
      <c r="C42" s="28" t="s">
        <v>25</v>
      </c>
      <c r="D42" s="28" t="s">
        <v>16</v>
      </c>
      <c r="E42" s="28" t="s">
        <v>12</v>
      </c>
      <c r="F42" s="28" t="s">
        <v>71</v>
      </c>
      <c r="G42" s="28" t="s">
        <v>72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>
        <v>29.9</v>
      </c>
    </row>
    <row r="43" spans="1:18" ht="73.5" customHeight="1">
      <c r="A43" s="15"/>
      <c r="B43" s="27" t="s">
        <v>109</v>
      </c>
      <c r="C43" s="28" t="s">
        <v>25</v>
      </c>
      <c r="D43" s="28" t="s">
        <v>16</v>
      </c>
      <c r="E43" s="28" t="s">
        <v>12</v>
      </c>
      <c r="F43" s="28" t="s">
        <v>110</v>
      </c>
      <c r="G43" s="28" t="s">
        <v>72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>
        <v>391.8</v>
      </c>
    </row>
    <row r="44" spans="1:18" ht="15.75">
      <c r="A44" s="15"/>
      <c r="B44" s="25" t="s">
        <v>111</v>
      </c>
      <c r="C44" s="26" t="s">
        <v>25</v>
      </c>
      <c r="D44" s="26" t="s">
        <v>14</v>
      </c>
      <c r="E44" s="26" t="s">
        <v>22</v>
      </c>
      <c r="F44" s="26"/>
      <c r="G44" s="26"/>
      <c r="H44" s="24">
        <f aca="true" t="shared" si="7" ref="H44:R44">H52+H50+H47+H45+H54</f>
        <v>0</v>
      </c>
      <c r="I44" s="24">
        <f t="shared" si="7"/>
        <v>0</v>
      </c>
      <c r="J44" s="24">
        <f t="shared" si="7"/>
        <v>0</v>
      </c>
      <c r="K44" s="24">
        <f t="shared" si="7"/>
        <v>0</v>
      </c>
      <c r="L44" s="24">
        <f t="shared" si="7"/>
        <v>0</v>
      </c>
      <c r="M44" s="24">
        <f t="shared" si="7"/>
        <v>0</v>
      </c>
      <c r="N44" s="24">
        <f t="shared" si="7"/>
        <v>0</v>
      </c>
      <c r="O44" s="24">
        <f t="shared" si="7"/>
        <v>0</v>
      </c>
      <c r="P44" s="24">
        <f t="shared" si="7"/>
        <v>0</v>
      </c>
      <c r="Q44" s="24">
        <f t="shared" si="7"/>
        <v>0</v>
      </c>
      <c r="R44" s="24">
        <f t="shared" si="7"/>
        <v>4075.3</v>
      </c>
    </row>
    <row r="45" spans="1:18" ht="15.75">
      <c r="A45" s="15"/>
      <c r="B45" s="25" t="s">
        <v>57</v>
      </c>
      <c r="C45" s="26" t="s">
        <v>25</v>
      </c>
      <c r="D45" s="26" t="s">
        <v>14</v>
      </c>
      <c r="E45" s="26" t="s">
        <v>13</v>
      </c>
      <c r="F45" s="26"/>
      <c r="G45" s="26"/>
      <c r="H45" s="24">
        <f aca="true" t="shared" si="8" ref="H45:R45">H46</f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24">
        <f t="shared" si="8"/>
        <v>0</v>
      </c>
      <c r="P45" s="24">
        <f t="shared" si="8"/>
        <v>0</v>
      </c>
      <c r="Q45" s="24">
        <f t="shared" si="8"/>
        <v>0</v>
      </c>
      <c r="R45" s="24">
        <f t="shared" si="8"/>
        <v>29.8</v>
      </c>
    </row>
    <row r="46" spans="1:18" ht="50.25" customHeight="1">
      <c r="A46" s="15"/>
      <c r="B46" s="27" t="s">
        <v>112</v>
      </c>
      <c r="C46" s="28" t="s">
        <v>25</v>
      </c>
      <c r="D46" s="28" t="s">
        <v>14</v>
      </c>
      <c r="E46" s="28" t="s">
        <v>13</v>
      </c>
      <c r="F46" s="28" t="s">
        <v>113</v>
      </c>
      <c r="G46" s="28" t="s">
        <v>72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>
        <v>29.8</v>
      </c>
    </row>
    <row r="47" spans="1:18" ht="15.75">
      <c r="A47" s="15"/>
      <c r="B47" s="25" t="s">
        <v>24</v>
      </c>
      <c r="C47" s="26" t="s">
        <v>25</v>
      </c>
      <c r="D47" s="26" t="s">
        <v>14</v>
      </c>
      <c r="E47" s="26" t="s">
        <v>21</v>
      </c>
      <c r="F47" s="26"/>
      <c r="G47" s="26"/>
      <c r="H47" s="24">
        <f aca="true" t="shared" si="9" ref="H47:R47">H48+H49</f>
        <v>0</v>
      </c>
      <c r="I47" s="24">
        <f t="shared" si="9"/>
        <v>0</v>
      </c>
      <c r="J47" s="24">
        <f t="shared" si="9"/>
        <v>0</v>
      </c>
      <c r="K47" s="24">
        <f t="shared" si="9"/>
        <v>0</v>
      </c>
      <c r="L47" s="24">
        <f t="shared" si="9"/>
        <v>0</v>
      </c>
      <c r="M47" s="24">
        <f t="shared" si="9"/>
        <v>0</v>
      </c>
      <c r="N47" s="24">
        <f t="shared" si="9"/>
        <v>0</v>
      </c>
      <c r="O47" s="24">
        <f t="shared" si="9"/>
        <v>0</v>
      </c>
      <c r="P47" s="24">
        <f t="shared" si="9"/>
        <v>0</v>
      </c>
      <c r="Q47" s="24">
        <f t="shared" si="9"/>
        <v>0</v>
      </c>
      <c r="R47" s="24">
        <f t="shared" si="9"/>
        <v>880.8000000000001</v>
      </c>
    </row>
    <row r="48" spans="1:18" ht="118.5" customHeight="1">
      <c r="A48" s="15"/>
      <c r="B48" s="27" t="s">
        <v>68</v>
      </c>
      <c r="C48" s="28" t="s">
        <v>25</v>
      </c>
      <c r="D48" s="28" t="s">
        <v>14</v>
      </c>
      <c r="E48" s="28" t="s">
        <v>21</v>
      </c>
      <c r="F48" s="28" t="s">
        <v>69</v>
      </c>
      <c r="G48" s="28" t="s">
        <v>67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>
        <v>852.1</v>
      </c>
    </row>
    <row r="49" spans="1:18" ht="87" customHeight="1">
      <c r="A49" s="15"/>
      <c r="B49" s="27" t="s">
        <v>70</v>
      </c>
      <c r="C49" s="28" t="s">
        <v>25</v>
      </c>
      <c r="D49" s="28" t="s">
        <v>14</v>
      </c>
      <c r="E49" s="28" t="s">
        <v>21</v>
      </c>
      <c r="F49" s="28" t="s">
        <v>71</v>
      </c>
      <c r="G49" s="28" t="s">
        <v>72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>
        <v>28.7</v>
      </c>
    </row>
    <row r="50" spans="1:18" ht="15.75">
      <c r="A50" s="15"/>
      <c r="B50" s="25" t="s">
        <v>114</v>
      </c>
      <c r="C50" s="26" t="s">
        <v>25</v>
      </c>
      <c r="D50" s="26" t="s">
        <v>14</v>
      </c>
      <c r="E50" s="26" t="s">
        <v>19</v>
      </c>
      <c r="F50" s="26"/>
      <c r="G50" s="26"/>
      <c r="H50" s="24">
        <f aca="true" t="shared" si="10" ref="H50:R50">H51</f>
        <v>0</v>
      </c>
      <c r="I50" s="24">
        <f t="shared" si="10"/>
        <v>0</v>
      </c>
      <c r="J50" s="24">
        <f t="shared" si="10"/>
        <v>0</v>
      </c>
      <c r="K50" s="24">
        <f t="shared" si="10"/>
        <v>0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>
        <f t="shared" si="10"/>
        <v>0</v>
      </c>
      <c r="Q50" s="24">
        <f t="shared" si="10"/>
        <v>0</v>
      </c>
      <c r="R50" s="24">
        <f t="shared" si="10"/>
        <v>2417.5</v>
      </c>
    </row>
    <row r="51" spans="1:18" ht="98.25" customHeight="1">
      <c r="A51" s="15"/>
      <c r="B51" s="27" t="s">
        <v>115</v>
      </c>
      <c r="C51" s="28" t="s">
        <v>25</v>
      </c>
      <c r="D51" s="28" t="s">
        <v>14</v>
      </c>
      <c r="E51" s="28" t="s">
        <v>19</v>
      </c>
      <c r="F51" s="28" t="s">
        <v>116</v>
      </c>
      <c r="G51" s="28" t="s">
        <v>74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>
        <v>2417.5</v>
      </c>
    </row>
    <row r="52" spans="1:18" ht="22.5" customHeight="1">
      <c r="A52" s="15"/>
      <c r="B52" s="25" t="s">
        <v>117</v>
      </c>
      <c r="C52" s="26" t="s">
        <v>25</v>
      </c>
      <c r="D52" s="26" t="s">
        <v>14</v>
      </c>
      <c r="E52" s="26" t="s">
        <v>12</v>
      </c>
      <c r="F52" s="26"/>
      <c r="G52" s="26"/>
      <c r="H52" s="24">
        <f aca="true" t="shared" si="11" ref="H52:R52">H53</f>
        <v>0</v>
      </c>
      <c r="I52" s="24">
        <f t="shared" si="11"/>
        <v>0</v>
      </c>
      <c r="J52" s="24">
        <f t="shared" si="11"/>
        <v>0</v>
      </c>
      <c r="K52" s="24">
        <f t="shared" si="11"/>
        <v>0</v>
      </c>
      <c r="L52" s="24">
        <f t="shared" si="11"/>
        <v>0</v>
      </c>
      <c r="M52" s="24">
        <f t="shared" si="11"/>
        <v>0</v>
      </c>
      <c r="N52" s="24">
        <f t="shared" si="11"/>
        <v>0</v>
      </c>
      <c r="O52" s="24">
        <f t="shared" si="11"/>
        <v>0</v>
      </c>
      <c r="P52" s="24">
        <f t="shared" si="11"/>
        <v>0</v>
      </c>
      <c r="Q52" s="24">
        <f t="shared" si="11"/>
        <v>0</v>
      </c>
      <c r="R52" s="24">
        <f t="shared" si="11"/>
        <v>267.2</v>
      </c>
    </row>
    <row r="53" spans="1:18" ht="124.5" customHeight="1">
      <c r="A53" s="15"/>
      <c r="B53" s="27" t="s">
        <v>118</v>
      </c>
      <c r="C53" s="28" t="s">
        <v>25</v>
      </c>
      <c r="D53" s="28" t="s">
        <v>14</v>
      </c>
      <c r="E53" s="28" t="s">
        <v>12</v>
      </c>
      <c r="F53" s="28" t="s">
        <v>119</v>
      </c>
      <c r="G53" s="28" t="s">
        <v>72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>
        <v>267.2</v>
      </c>
    </row>
    <row r="54" spans="1:18" ht="31.5">
      <c r="A54" s="15"/>
      <c r="B54" s="25" t="s">
        <v>120</v>
      </c>
      <c r="C54" s="26" t="s">
        <v>25</v>
      </c>
      <c r="D54" s="26" t="s">
        <v>14</v>
      </c>
      <c r="E54" s="26" t="s">
        <v>121</v>
      </c>
      <c r="F54" s="26"/>
      <c r="G54" s="26"/>
      <c r="H54" s="24">
        <f aca="true" t="shared" si="12" ref="H54:R54">H55+H56</f>
        <v>0</v>
      </c>
      <c r="I54" s="24">
        <f t="shared" si="12"/>
        <v>0</v>
      </c>
      <c r="J54" s="24">
        <f t="shared" si="12"/>
        <v>0</v>
      </c>
      <c r="K54" s="24">
        <f t="shared" si="12"/>
        <v>0</v>
      </c>
      <c r="L54" s="24">
        <f t="shared" si="12"/>
        <v>0</v>
      </c>
      <c r="M54" s="24">
        <f t="shared" si="12"/>
        <v>0</v>
      </c>
      <c r="N54" s="24">
        <f t="shared" si="12"/>
        <v>0</v>
      </c>
      <c r="O54" s="24">
        <f t="shared" si="12"/>
        <v>0</v>
      </c>
      <c r="P54" s="24">
        <f t="shared" si="12"/>
        <v>0</v>
      </c>
      <c r="Q54" s="24">
        <f t="shared" si="12"/>
        <v>0</v>
      </c>
      <c r="R54" s="24">
        <f t="shared" si="12"/>
        <v>480</v>
      </c>
    </row>
    <row r="55" spans="1:18" ht="69" customHeight="1">
      <c r="A55" s="15"/>
      <c r="B55" s="32" t="s">
        <v>122</v>
      </c>
      <c r="C55" s="33" t="s">
        <v>123</v>
      </c>
      <c r="D55" s="33" t="s">
        <v>14</v>
      </c>
      <c r="E55" s="33" t="s">
        <v>121</v>
      </c>
      <c r="F55" s="33" t="s">
        <v>124</v>
      </c>
      <c r="G55" s="33" t="s">
        <v>72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>
        <v>240</v>
      </c>
    </row>
    <row r="56" spans="1:18" ht="71.25" customHeight="1">
      <c r="A56" s="15"/>
      <c r="B56" s="27" t="s">
        <v>125</v>
      </c>
      <c r="C56" s="28" t="s">
        <v>123</v>
      </c>
      <c r="D56" s="28" t="s">
        <v>14</v>
      </c>
      <c r="E56" s="28" t="s">
        <v>121</v>
      </c>
      <c r="F56" s="28" t="s">
        <v>126</v>
      </c>
      <c r="G56" s="28" t="s">
        <v>72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>
        <v>240</v>
      </c>
    </row>
    <row r="57" spans="1:18" ht="31.5">
      <c r="A57" s="15"/>
      <c r="B57" s="25" t="s">
        <v>127</v>
      </c>
      <c r="C57" s="26" t="s">
        <v>25</v>
      </c>
      <c r="D57" s="26" t="s">
        <v>21</v>
      </c>
      <c r="E57" s="26"/>
      <c r="F57" s="26"/>
      <c r="G57" s="26"/>
      <c r="H57" s="24">
        <f aca="true" t="shared" si="13" ref="H57:R57">H65+H60+H58</f>
        <v>0</v>
      </c>
      <c r="I57" s="24">
        <f t="shared" si="13"/>
        <v>0</v>
      </c>
      <c r="J57" s="24">
        <f t="shared" si="13"/>
        <v>0</v>
      </c>
      <c r="K57" s="24">
        <f t="shared" si="13"/>
        <v>0</v>
      </c>
      <c r="L57" s="24">
        <f t="shared" si="13"/>
        <v>0</v>
      </c>
      <c r="M57" s="24">
        <f t="shared" si="13"/>
        <v>0</v>
      </c>
      <c r="N57" s="24">
        <f t="shared" si="13"/>
        <v>0</v>
      </c>
      <c r="O57" s="24">
        <f t="shared" si="13"/>
        <v>0</v>
      </c>
      <c r="P57" s="24">
        <f t="shared" si="13"/>
        <v>0</v>
      </c>
      <c r="Q57" s="24">
        <f t="shared" si="13"/>
        <v>0</v>
      </c>
      <c r="R57" s="24">
        <f t="shared" si="13"/>
        <v>20183.9</v>
      </c>
    </row>
    <row r="58" spans="1:18" ht="15.75">
      <c r="A58" s="15"/>
      <c r="B58" s="25" t="s">
        <v>128</v>
      </c>
      <c r="C58" s="26" t="s">
        <v>25</v>
      </c>
      <c r="D58" s="26" t="s">
        <v>21</v>
      </c>
      <c r="E58" s="26" t="s">
        <v>13</v>
      </c>
      <c r="F58" s="26"/>
      <c r="G58" s="26"/>
      <c r="H58" s="24">
        <f aca="true" t="shared" si="14" ref="H58:R58">H59</f>
        <v>0</v>
      </c>
      <c r="I58" s="24">
        <f t="shared" si="14"/>
        <v>0</v>
      </c>
      <c r="J58" s="24">
        <f t="shared" si="14"/>
        <v>0</v>
      </c>
      <c r="K58" s="24">
        <f t="shared" si="14"/>
        <v>0</v>
      </c>
      <c r="L58" s="24">
        <f t="shared" si="14"/>
        <v>0</v>
      </c>
      <c r="M58" s="24">
        <f t="shared" si="14"/>
        <v>0</v>
      </c>
      <c r="N58" s="24">
        <f t="shared" si="14"/>
        <v>0</v>
      </c>
      <c r="O58" s="24">
        <f t="shared" si="14"/>
        <v>0</v>
      </c>
      <c r="P58" s="24">
        <f t="shared" si="14"/>
        <v>0</v>
      </c>
      <c r="Q58" s="24">
        <f t="shared" si="14"/>
        <v>0</v>
      </c>
      <c r="R58" s="24">
        <f t="shared" si="14"/>
        <v>71</v>
      </c>
    </row>
    <row r="59" spans="1:18" ht="36" customHeight="1">
      <c r="A59" s="15"/>
      <c r="B59" s="27" t="s">
        <v>129</v>
      </c>
      <c r="C59" s="28" t="s">
        <v>25</v>
      </c>
      <c r="D59" s="28" t="s">
        <v>21</v>
      </c>
      <c r="E59" s="28" t="s">
        <v>13</v>
      </c>
      <c r="F59" s="28" t="s">
        <v>130</v>
      </c>
      <c r="G59" s="28" t="s">
        <v>74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>
        <v>71</v>
      </c>
    </row>
    <row r="60" spans="1:18" ht="15.75">
      <c r="A60" s="15"/>
      <c r="B60" s="27" t="s">
        <v>131</v>
      </c>
      <c r="C60" s="28" t="s">
        <v>25</v>
      </c>
      <c r="D60" s="28" t="s">
        <v>21</v>
      </c>
      <c r="E60" s="28" t="s">
        <v>17</v>
      </c>
      <c r="F60" s="28"/>
      <c r="G60" s="28"/>
      <c r="H60" s="34">
        <f aca="true" t="shared" si="15" ref="H60:R60">H61+H62+H63+H64</f>
        <v>0</v>
      </c>
      <c r="I60" s="34">
        <f t="shared" si="15"/>
        <v>0</v>
      </c>
      <c r="J60" s="34">
        <f t="shared" si="15"/>
        <v>0</v>
      </c>
      <c r="K60" s="34">
        <f t="shared" si="15"/>
        <v>0</v>
      </c>
      <c r="L60" s="34">
        <f t="shared" si="15"/>
        <v>0</v>
      </c>
      <c r="M60" s="34">
        <f t="shared" si="15"/>
        <v>0</v>
      </c>
      <c r="N60" s="34">
        <f t="shared" si="15"/>
        <v>0</v>
      </c>
      <c r="O60" s="34">
        <f t="shared" si="15"/>
        <v>0</v>
      </c>
      <c r="P60" s="34">
        <f t="shared" si="15"/>
        <v>0</v>
      </c>
      <c r="Q60" s="34">
        <f t="shared" si="15"/>
        <v>0</v>
      </c>
      <c r="R60" s="34">
        <f t="shared" si="15"/>
        <v>19451.7</v>
      </c>
    </row>
    <row r="61" spans="1:18" ht="50.25" customHeight="1">
      <c r="A61" s="15"/>
      <c r="B61" s="27" t="s">
        <v>132</v>
      </c>
      <c r="C61" s="28" t="s">
        <v>25</v>
      </c>
      <c r="D61" s="28" t="s">
        <v>21</v>
      </c>
      <c r="E61" s="28" t="s">
        <v>17</v>
      </c>
      <c r="F61" s="28" t="s">
        <v>133</v>
      </c>
      <c r="G61" s="28" t="s">
        <v>72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>
        <v>207.9</v>
      </c>
    </row>
    <row r="62" spans="1:18" ht="39" customHeight="1">
      <c r="A62" s="15"/>
      <c r="B62" s="27" t="s">
        <v>134</v>
      </c>
      <c r="C62" s="28" t="s">
        <v>25</v>
      </c>
      <c r="D62" s="28" t="s">
        <v>21</v>
      </c>
      <c r="E62" s="28" t="s">
        <v>17</v>
      </c>
      <c r="F62" s="28" t="s">
        <v>133</v>
      </c>
      <c r="G62" s="28" t="s">
        <v>74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>
        <v>3.8</v>
      </c>
    </row>
    <row r="63" spans="1:18" ht="98.25" customHeight="1">
      <c r="A63" s="15"/>
      <c r="B63" s="27" t="s">
        <v>135</v>
      </c>
      <c r="C63" s="28" t="s">
        <v>25</v>
      </c>
      <c r="D63" s="28" t="s">
        <v>21</v>
      </c>
      <c r="E63" s="28" t="s">
        <v>17</v>
      </c>
      <c r="F63" s="28" t="s">
        <v>136</v>
      </c>
      <c r="G63" s="28" t="s">
        <v>137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0">
        <v>17803</v>
      </c>
    </row>
    <row r="64" spans="1:18" ht="55.5" customHeight="1">
      <c r="A64" s="15"/>
      <c r="B64" s="27" t="s">
        <v>138</v>
      </c>
      <c r="C64" s="28" t="s">
        <v>25</v>
      </c>
      <c r="D64" s="28" t="s">
        <v>21</v>
      </c>
      <c r="E64" s="28" t="s">
        <v>17</v>
      </c>
      <c r="F64" s="28" t="s">
        <v>139</v>
      </c>
      <c r="G64" s="28" t="s">
        <v>137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>
        <v>1437</v>
      </c>
    </row>
    <row r="65" spans="1:18" ht="31.5">
      <c r="A65" s="15"/>
      <c r="B65" s="25" t="s">
        <v>35</v>
      </c>
      <c r="C65" s="26" t="s">
        <v>25</v>
      </c>
      <c r="D65" s="26" t="s">
        <v>21</v>
      </c>
      <c r="E65" s="26" t="s">
        <v>21</v>
      </c>
      <c r="F65" s="26"/>
      <c r="G65" s="26"/>
      <c r="H65" s="24">
        <f aca="true" t="shared" si="16" ref="H65:R65">H66+H67</f>
        <v>0</v>
      </c>
      <c r="I65" s="24">
        <f t="shared" si="16"/>
        <v>0</v>
      </c>
      <c r="J65" s="24">
        <f t="shared" si="16"/>
        <v>0</v>
      </c>
      <c r="K65" s="24">
        <f t="shared" si="16"/>
        <v>0</v>
      </c>
      <c r="L65" s="24">
        <f t="shared" si="16"/>
        <v>0</v>
      </c>
      <c r="M65" s="24">
        <f t="shared" si="16"/>
        <v>0</v>
      </c>
      <c r="N65" s="24">
        <f t="shared" si="16"/>
        <v>0</v>
      </c>
      <c r="O65" s="24">
        <f t="shared" si="16"/>
        <v>0</v>
      </c>
      <c r="P65" s="24">
        <f t="shared" si="16"/>
        <v>0</v>
      </c>
      <c r="Q65" s="24">
        <f t="shared" si="16"/>
        <v>0</v>
      </c>
      <c r="R65" s="24">
        <f t="shared" si="16"/>
        <v>661.2</v>
      </c>
    </row>
    <row r="66" spans="1:18" ht="117" customHeight="1">
      <c r="A66" s="15"/>
      <c r="B66" s="27" t="s">
        <v>68</v>
      </c>
      <c r="C66" s="28" t="s">
        <v>25</v>
      </c>
      <c r="D66" s="28" t="s">
        <v>21</v>
      </c>
      <c r="E66" s="28" t="s">
        <v>21</v>
      </c>
      <c r="F66" s="28" t="s">
        <v>69</v>
      </c>
      <c r="G66" s="28" t="s">
        <v>67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0">
        <v>633.2</v>
      </c>
    </row>
    <row r="67" spans="1:18" ht="84.75" customHeight="1">
      <c r="A67" s="15"/>
      <c r="B67" s="27" t="s">
        <v>70</v>
      </c>
      <c r="C67" s="28" t="s">
        <v>25</v>
      </c>
      <c r="D67" s="28" t="s">
        <v>21</v>
      </c>
      <c r="E67" s="28" t="s">
        <v>21</v>
      </c>
      <c r="F67" s="28" t="s">
        <v>71</v>
      </c>
      <c r="G67" s="28" t="s">
        <v>72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0">
        <v>28</v>
      </c>
    </row>
    <row r="68" spans="1:18" ht="15.75">
      <c r="A68" s="15"/>
      <c r="B68" s="21" t="s">
        <v>140</v>
      </c>
      <c r="C68" s="28" t="s">
        <v>25</v>
      </c>
      <c r="D68" s="35" t="s">
        <v>12</v>
      </c>
      <c r="E68" s="35" t="s">
        <v>22</v>
      </c>
      <c r="F68" s="35"/>
      <c r="G68" s="35"/>
      <c r="H68" s="24">
        <f aca="true" t="shared" si="17" ref="H68:R68">H69</f>
        <v>0</v>
      </c>
      <c r="I68" s="24">
        <f t="shared" si="17"/>
        <v>0</v>
      </c>
      <c r="J68" s="24">
        <f t="shared" si="17"/>
        <v>0</v>
      </c>
      <c r="K68" s="24">
        <f t="shared" si="17"/>
        <v>0</v>
      </c>
      <c r="L68" s="24">
        <f t="shared" si="17"/>
        <v>0</v>
      </c>
      <c r="M68" s="24">
        <f t="shared" si="17"/>
        <v>0</v>
      </c>
      <c r="N68" s="24">
        <f t="shared" si="17"/>
        <v>0</v>
      </c>
      <c r="O68" s="24">
        <f t="shared" si="17"/>
        <v>0</v>
      </c>
      <c r="P68" s="24">
        <f t="shared" si="17"/>
        <v>0</v>
      </c>
      <c r="Q68" s="24">
        <f t="shared" si="17"/>
        <v>0</v>
      </c>
      <c r="R68" s="24">
        <f t="shared" si="17"/>
        <v>7775.9</v>
      </c>
    </row>
    <row r="69" spans="1:18" ht="15.75">
      <c r="A69" s="15"/>
      <c r="B69" s="21" t="s">
        <v>33</v>
      </c>
      <c r="C69" s="28" t="s">
        <v>25</v>
      </c>
      <c r="D69" s="35" t="s">
        <v>12</v>
      </c>
      <c r="E69" s="35" t="s">
        <v>13</v>
      </c>
      <c r="F69" s="35"/>
      <c r="G69" s="35"/>
      <c r="H69" s="24">
        <f aca="true" t="shared" si="18" ref="H69:R69">H70+H71+H73+H74+H72</f>
        <v>0</v>
      </c>
      <c r="I69" s="24">
        <f t="shared" si="18"/>
        <v>0</v>
      </c>
      <c r="J69" s="24">
        <f t="shared" si="18"/>
        <v>0</v>
      </c>
      <c r="K69" s="24">
        <f t="shared" si="18"/>
        <v>0</v>
      </c>
      <c r="L69" s="24">
        <f t="shared" si="18"/>
        <v>0</v>
      </c>
      <c r="M69" s="24">
        <f t="shared" si="18"/>
        <v>0</v>
      </c>
      <c r="N69" s="24">
        <f t="shared" si="18"/>
        <v>0</v>
      </c>
      <c r="O69" s="24">
        <f t="shared" si="18"/>
        <v>0</v>
      </c>
      <c r="P69" s="24">
        <f t="shared" si="18"/>
        <v>0</v>
      </c>
      <c r="Q69" s="24">
        <f t="shared" si="18"/>
        <v>0</v>
      </c>
      <c r="R69" s="24">
        <f t="shared" si="18"/>
        <v>7775.9</v>
      </c>
    </row>
    <row r="70" spans="1:18" ht="180.75" customHeight="1">
      <c r="A70" s="15"/>
      <c r="B70" s="36" t="s">
        <v>141</v>
      </c>
      <c r="C70" s="28" t="s">
        <v>25</v>
      </c>
      <c r="D70" s="37" t="s">
        <v>12</v>
      </c>
      <c r="E70" s="37" t="s">
        <v>13</v>
      </c>
      <c r="F70" s="37" t="s">
        <v>142</v>
      </c>
      <c r="G70" s="37" t="s">
        <v>51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0">
        <v>1197.2</v>
      </c>
    </row>
    <row r="71" spans="1:18" ht="164.25" customHeight="1">
      <c r="A71" s="15"/>
      <c r="B71" s="36" t="s">
        <v>143</v>
      </c>
      <c r="C71" s="28" t="s">
        <v>25</v>
      </c>
      <c r="D71" s="37" t="s">
        <v>12</v>
      </c>
      <c r="E71" s="37" t="s">
        <v>13</v>
      </c>
      <c r="F71" s="37" t="s">
        <v>144</v>
      </c>
      <c r="G71" s="37" t="s">
        <v>51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0">
        <v>1875.2</v>
      </c>
    </row>
    <row r="72" spans="1:18" ht="180.75" customHeight="1">
      <c r="A72" s="15"/>
      <c r="B72" s="36" t="s">
        <v>145</v>
      </c>
      <c r="C72" s="28" t="s">
        <v>25</v>
      </c>
      <c r="D72" s="37" t="s">
        <v>12</v>
      </c>
      <c r="E72" s="37" t="s">
        <v>13</v>
      </c>
      <c r="F72" s="37" t="s">
        <v>146</v>
      </c>
      <c r="G72" s="37" t="s">
        <v>51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0">
        <v>1131.9</v>
      </c>
    </row>
    <row r="73" spans="1:18" ht="103.5" customHeight="1">
      <c r="A73" s="15"/>
      <c r="B73" s="27" t="s">
        <v>147</v>
      </c>
      <c r="C73" s="28" t="s">
        <v>25</v>
      </c>
      <c r="D73" s="28" t="s">
        <v>12</v>
      </c>
      <c r="E73" s="28" t="s">
        <v>13</v>
      </c>
      <c r="F73" s="28" t="s">
        <v>106</v>
      </c>
      <c r="G73" s="28" t="s">
        <v>51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0">
        <v>30</v>
      </c>
    </row>
    <row r="74" spans="1:18" ht="43.5" customHeight="1">
      <c r="A74" s="15"/>
      <c r="B74" s="27" t="s">
        <v>148</v>
      </c>
      <c r="C74" s="28" t="s">
        <v>25</v>
      </c>
      <c r="D74" s="28" t="s">
        <v>12</v>
      </c>
      <c r="E74" s="28" t="s">
        <v>13</v>
      </c>
      <c r="F74" s="28" t="s">
        <v>149</v>
      </c>
      <c r="G74" s="28" t="s">
        <v>51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0">
        <v>3541.6</v>
      </c>
    </row>
    <row r="75" spans="1:18" ht="63">
      <c r="A75" s="15"/>
      <c r="B75" s="21" t="s">
        <v>150</v>
      </c>
      <c r="C75" s="35" t="s">
        <v>59</v>
      </c>
      <c r="D75" s="35"/>
      <c r="E75" s="35"/>
      <c r="F75" s="35"/>
      <c r="G75" s="35"/>
      <c r="H75" s="24">
        <f aca="true" t="shared" si="19" ref="H75:R76">H76</f>
        <v>0</v>
      </c>
      <c r="I75" s="24">
        <f t="shared" si="19"/>
        <v>0</v>
      </c>
      <c r="J75" s="24">
        <f t="shared" si="19"/>
        <v>0</v>
      </c>
      <c r="K75" s="24">
        <f t="shared" si="19"/>
        <v>0</v>
      </c>
      <c r="L75" s="24">
        <f t="shared" si="19"/>
        <v>0</v>
      </c>
      <c r="M75" s="24">
        <f t="shared" si="19"/>
        <v>0</v>
      </c>
      <c r="N75" s="24">
        <f t="shared" si="19"/>
        <v>0</v>
      </c>
      <c r="O75" s="24">
        <f t="shared" si="19"/>
        <v>0</v>
      </c>
      <c r="P75" s="24">
        <f t="shared" si="19"/>
        <v>0</v>
      </c>
      <c r="Q75" s="24">
        <f t="shared" si="19"/>
        <v>0</v>
      </c>
      <c r="R75" s="24">
        <f t="shared" si="19"/>
        <v>12615.8</v>
      </c>
    </row>
    <row r="76" spans="1:18" ht="15.75">
      <c r="A76" s="15"/>
      <c r="B76" s="21" t="s">
        <v>151</v>
      </c>
      <c r="C76" s="35" t="s">
        <v>59</v>
      </c>
      <c r="D76" s="35" t="s">
        <v>20</v>
      </c>
      <c r="E76" s="35" t="s">
        <v>22</v>
      </c>
      <c r="F76" s="35"/>
      <c r="G76" s="35"/>
      <c r="H76" s="24">
        <f t="shared" si="19"/>
        <v>0</v>
      </c>
      <c r="I76" s="24">
        <f t="shared" si="19"/>
        <v>0</v>
      </c>
      <c r="J76" s="24">
        <f t="shared" si="19"/>
        <v>0</v>
      </c>
      <c r="K76" s="24">
        <f t="shared" si="19"/>
        <v>0</v>
      </c>
      <c r="L76" s="24">
        <f t="shared" si="19"/>
        <v>0</v>
      </c>
      <c r="M76" s="24">
        <f t="shared" si="19"/>
        <v>0</v>
      </c>
      <c r="N76" s="24">
        <f t="shared" si="19"/>
        <v>0</v>
      </c>
      <c r="O76" s="24">
        <f t="shared" si="19"/>
        <v>0</v>
      </c>
      <c r="P76" s="24">
        <f t="shared" si="19"/>
        <v>0</v>
      </c>
      <c r="Q76" s="24">
        <f t="shared" si="19"/>
        <v>0</v>
      </c>
      <c r="R76" s="24">
        <f t="shared" si="19"/>
        <v>12615.8</v>
      </c>
    </row>
    <row r="77" spans="1:18" ht="15.75">
      <c r="A77" s="15"/>
      <c r="B77" s="21" t="s">
        <v>2</v>
      </c>
      <c r="C77" s="35" t="s">
        <v>59</v>
      </c>
      <c r="D77" s="35" t="s">
        <v>20</v>
      </c>
      <c r="E77" s="35" t="s">
        <v>17</v>
      </c>
      <c r="F77" s="37"/>
      <c r="G77" s="37"/>
      <c r="H77" s="24">
        <f aca="true" t="shared" si="20" ref="H77:R77">SUM(H78:H85)</f>
        <v>0</v>
      </c>
      <c r="I77" s="24">
        <f t="shared" si="20"/>
        <v>0</v>
      </c>
      <c r="J77" s="24">
        <f t="shared" si="20"/>
        <v>0</v>
      </c>
      <c r="K77" s="24">
        <f t="shared" si="20"/>
        <v>0</v>
      </c>
      <c r="L77" s="24">
        <f t="shared" si="20"/>
        <v>0</v>
      </c>
      <c r="M77" s="24">
        <f t="shared" si="20"/>
        <v>0</v>
      </c>
      <c r="N77" s="24">
        <f t="shared" si="20"/>
        <v>0</v>
      </c>
      <c r="O77" s="24">
        <f t="shared" si="20"/>
        <v>0</v>
      </c>
      <c r="P77" s="24">
        <f t="shared" si="20"/>
        <v>0</v>
      </c>
      <c r="Q77" s="24">
        <f t="shared" si="20"/>
        <v>0</v>
      </c>
      <c r="R77" s="24">
        <f t="shared" si="20"/>
        <v>12615.8</v>
      </c>
    </row>
    <row r="78" spans="1:18" ht="132.75" customHeight="1">
      <c r="A78" s="15"/>
      <c r="B78" s="38" t="s">
        <v>152</v>
      </c>
      <c r="C78" s="28" t="s">
        <v>59</v>
      </c>
      <c r="D78" s="28" t="s">
        <v>20</v>
      </c>
      <c r="E78" s="28" t="s">
        <v>17</v>
      </c>
      <c r="F78" s="37" t="s">
        <v>153</v>
      </c>
      <c r="G78" s="37" t="s">
        <v>67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0">
        <v>89.2</v>
      </c>
    </row>
    <row r="79" spans="1:18" ht="125.25" customHeight="1">
      <c r="A79" s="15"/>
      <c r="B79" s="27" t="s">
        <v>155</v>
      </c>
      <c r="C79" s="28" t="s">
        <v>59</v>
      </c>
      <c r="D79" s="28" t="s">
        <v>20</v>
      </c>
      <c r="E79" s="28" t="s">
        <v>17</v>
      </c>
      <c r="F79" s="28" t="s">
        <v>156</v>
      </c>
      <c r="G79" s="28" t="s">
        <v>67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0">
        <v>9798.9</v>
      </c>
    </row>
    <row r="80" spans="1:18" ht="81" customHeight="1">
      <c r="A80" s="15"/>
      <c r="B80" s="27" t="s">
        <v>157</v>
      </c>
      <c r="C80" s="28" t="s">
        <v>59</v>
      </c>
      <c r="D80" s="28" t="s">
        <v>20</v>
      </c>
      <c r="E80" s="28" t="s">
        <v>17</v>
      </c>
      <c r="F80" s="28" t="s">
        <v>156</v>
      </c>
      <c r="G80" s="28" t="s">
        <v>72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>
        <v>2206.1</v>
      </c>
    </row>
    <row r="81" spans="1:18" ht="72.75" customHeight="1">
      <c r="A81" s="15"/>
      <c r="B81" s="27" t="s">
        <v>158</v>
      </c>
      <c r="C81" s="28" t="s">
        <v>59</v>
      </c>
      <c r="D81" s="28" t="s">
        <v>20</v>
      </c>
      <c r="E81" s="28" t="s">
        <v>17</v>
      </c>
      <c r="F81" s="28" t="s">
        <v>156</v>
      </c>
      <c r="G81" s="28" t="s">
        <v>80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>
        <v>12.9</v>
      </c>
    </row>
    <row r="82" spans="1:18" ht="74.25" customHeight="1">
      <c r="A82" s="15"/>
      <c r="B82" s="27" t="s">
        <v>159</v>
      </c>
      <c r="C82" s="28" t="s">
        <v>59</v>
      </c>
      <c r="D82" s="28" t="s">
        <v>20</v>
      </c>
      <c r="E82" s="28" t="s">
        <v>17</v>
      </c>
      <c r="F82" s="28" t="s">
        <v>156</v>
      </c>
      <c r="G82" s="28" t="s">
        <v>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>
        <v>63.8</v>
      </c>
    </row>
    <row r="83" spans="1:18" ht="120" customHeight="1">
      <c r="A83" s="15"/>
      <c r="B83" s="27" t="s">
        <v>160</v>
      </c>
      <c r="C83" s="28" t="s">
        <v>59</v>
      </c>
      <c r="D83" s="28" t="s">
        <v>20</v>
      </c>
      <c r="E83" s="28" t="s">
        <v>17</v>
      </c>
      <c r="F83" s="37" t="s">
        <v>161</v>
      </c>
      <c r="G83" s="28" t="s">
        <v>67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>
        <v>9.9</v>
      </c>
    </row>
    <row r="84" spans="1:18" ht="84.75" customHeight="1">
      <c r="A84" s="15"/>
      <c r="B84" s="27" t="s">
        <v>162</v>
      </c>
      <c r="C84" s="37" t="s">
        <v>59</v>
      </c>
      <c r="D84" s="37" t="s">
        <v>20</v>
      </c>
      <c r="E84" s="37" t="s">
        <v>17</v>
      </c>
      <c r="F84" s="37" t="s">
        <v>161</v>
      </c>
      <c r="G84" s="28" t="s">
        <v>72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0">
        <v>415</v>
      </c>
    </row>
    <row r="85" spans="1:18" ht="104.25" customHeight="1">
      <c r="A85" s="15"/>
      <c r="B85" s="27" t="s">
        <v>163</v>
      </c>
      <c r="C85" s="28" t="s">
        <v>59</v>
      </c>
      <c r="D85" s="28" t="s">
        <v>20</v>
      </c>
      <c r="E85" s="28" t="s">
        <v>17</v>
      </c>
      <c r="F85" s="28" t="s">
        <v>164</v>
      </c>
      <c r="G85" s="28" t="s">
        <v>72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>
        <v>20</v>
      </c>
    </row>
    <row r="86" spans="1:18" ht="84" customHeight="1">
      <c r="A86" s="15"/>
      <c r="B86" s="21" t="s">
        <v>53</v>
      </c>
      <c r="C86" s="35" t="s">
        <v>26</v>
      </c>
      <c r="D86" s="35"/>
      <c r="E86" s="35"/>
      <c r="F86" s="35"/>
      <c r="G86" s="35"/>
      <c r="H86" s="24">
        <f aca="true" t="shared" si="21" ref="H86:R86">H87+H92+H111+H116</f>
        <v>0</v>
      </c>
      <c r="I86" s="24">
        <f t="shared" si="21"/>
        <v>0</v>
      </c>
      <c r="J86" s="24">
        <f t="shared" si="21"/>
        <v>0</v>
      </c>
      <c r="K86" s="24">
        <f t="shared" si="21"/>
        <v>0</v>
      </c>
      <c r="L86" s="24">
        <f t="shared" si="21"/>
        <v>0</v>
      </c>
      <c r="M86" s="24">
        <f t="shared" si="21"/>
        <v>0</v>
      </c>
      <c r="N86" s="24">
        <f t="shared" si="21"/>
        <v>0</v>
      </c>
      <c r="O86" s="24">
        <f t="shared" si="21"/>
        <v>0</v>
      </c>
      <c r="P86" s="24">
        <f t="shared" si="21"/>
        <v>0</v>
      </c>
      <c r="Q86" s="24">
        <f t="shared" si="21"/>
        <v>0</v>
      </c>
      <c r="R86" s="24">
        <f t="shared" si="21"/>
        <v>12273.300000000001</v>
      </c>
    </row>
    <row r="87" spans="1:18" ht="24.75" customHeight="1">
      <c r="A87" s="15"/>
      <c r="B87" s="25" t="s">
        <v>64</v>
      </c>
      <c r="C87" s="35" t="s">
        <v>26</v>
      </c>
      <c r="D87" s="26" t="s">
        <v>13</v>
      </c>
      <c r="E87" s="26"/>
      <c r="F87" s="26"/>
      <c r="G87" s="26"/>
      <c r="H87" s="24">
        <f aca="true" t="shared" si="22" ref="H87:R87">H88+H90</f>
        <v>0</v>
      </c>
      <c r="I87" s="24">
        <f t="shared" si="22"/>
        <v>0</v>
      </c>
      <c r="J87" s="24">
        <f t="shared" si="22"/>
        <v>0</v>
      </c>
      <c r="K87" s="24">
        <f t="shared" si="22"/>
        <v>0</v>
      </c>
      <c r="L87" s="24">
        <f t="shared" si="22"/>
        <v>0</v>
      </c>
      <c r="M87" s="24">
        <f t="shared" si="22"/>
        <v>0</v>
      </c>
      <c r="N87" s="24">
        <f t="shared" si="22"/>
        <v>0</v>
      </c>
      <c r="O87" s="24">
        <f t="shared" si="22"/>
        <v>0</v>
      </c>
      <c r="P87" s="24">
        <f t="shared" si="22"/>
        <v>0</v>
      </c>
      <c r="Q87" s="24">
        <f t="shared" si="22"/>
        <v>0</v>
      </c>
      <c r="R87" s="24">
        <f t="shared" si="22"/>
        <v>542.3</v>
      </c>
    </row>
    <row r="88" spans="1:18" ht="68.25" customHeight="1">
      <c r="A88" s="15"/>
      <c r="B88" s="25" t="s">
        <v>31</v>
      </c>
      <c r="C88" s="35" t="s">
        <v>26</v>
      </c>
      <c r="D88" s="26" t="s">
        <v>13</v>
      </c>
      <c r="E88" s="26" t="s">
        <v>14</v>
      </c>
      <c r="F88" s="26"/>
      <c r="G88" s="26"/>
      <c r="H88" s="24">
        <f aca="true" t="shared" si="23" ref="H88:R88">H89</f>
        <v>0</v>
      </c>
      <c r="I88" s="24">
        <f t="shared" si="23"/>
        <v>0</v>
      </c>
      <c r="J88" s="24">
        <f t="shared" si="23"/>
        <v>0</v>
      </c>
      <c r="K88" s="24">
        <f t="shared" si="23"/>
        <v>0</v>
      </c>
      <c r="L88" s="24">
        <f t="shared" si="23"/>
        <v>0</v>
      </c>
      <c r="M88" s="24">
        <f t="shared" si="23"/>
        <v>0</v>
      </c>
      <c r="N88" s="24">
        <f t="shared" si="23"/>
        <v>0</v>
      </c>
      <c r="O88" s="24">
        <f t="shared" si="23"/>
        <v>0</v>
      </c>
      <c r="P88" s="24">
        <f t="shared" si="23"/>
        <v>0</v>
      </c>
      <c r="Q88" s="24">
        <f t="shared" si="23"/>
        <v>0</v>
      </c>
      <c r="R88" s="24">
        <f t="shared" si="23"/>
        <v>154.4</v>
      </c>
    </row>
    <row r="89" spans="1:18" ht="119.25" customHeight="1">
      <c r="A89" s="15"/>
      <c r="B89" s="27" t="s">
        <v>68</v>
      </c>
      <c r="C89" s="37" t="s">
        <v>26</v>
      </c>
      <c r="D89" s="37" t="s">
        <v>13</v>
      </c>
      <c r="E89" s="37" t="s">
        <v>14</v>
      </c>
      <c r="F89" s="28" t="s">
        <v>69</v>
      </c>
      <c r="G89" s="28" t="s">
        <v>67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0">
        <v>154.4</v>
      </c>
    </row>
    <row r="90" spans="1:18" ht="31.5">
      <c r="A90" s="15"/>
      <c r="B90" s="25" t="s">
        <v>0</v>
      </c>
      <c r="C90" s="35" t="s">
        <v>26</v>
      </c>
      <c r="D90" s="26" t="s">
        <v>13</v>
      </c>
      <c r="E90" s="26" t="s">
        <v>48</v>
      </c>
      <c r="F90" s="26"/>
      <c r="G90" s="26"/>
      <c r="H90" s="24">
        <f aca="true" t="shared" si="24" ref="H90:R90">H91</f>
        <v>0</v>
      </c>
      <c r="I90" s="24">
        <f t="shared" si="24"/>
        <v>0</v>
      </c>
      <c r="J90" s="24">
        <f t="shared" si="24"/>
        <v>0</v>
      </c>
      <c r="K90" s="24">
        <f t="shared" si="24"/>
        <v>0</v>
      </c>
      <c r="L90" s="24">
        <f t="shared" si="24"/>
        <v>0</v>
      </c>
      <c r="M90" s="24">
        <f t="shared" si="24"/>
        <v>0</v>
      </c>
      <c r="N90" s="24">
        <f t="shared" si="24"/>
        <v>0</v>
      </c>
      <c r="O90" s="24">
        <f t="shared" si="24"/>
        <v>0</v>
      </c>
      <c r="P90" s="24">
        <f t="shared" si="24"/>
        <v>0</v>
      </c>
      <c r="Q90" s="24">
        <f t="shared" si="24"/>
        <v>0</v>
      </c>
      <c r="R90" s="24">
        <f t="shared" si="24"/>
        <v>387.9</v>
      </c>
    </row>
    <row r="91" spans="1:18" ht="111.75" customHeight="1">
      <c r="A91" s="15"/>
      <c r="B91" s="27" t="s">
        <v>68</v>
      </c>
      <c r="C91" s="37" t="s">
        <v>26</v>
      </c>
      <c r="D91" s="37" t="s">
        <v>13</v>
      </c>
      <c r="E91" s="37" t="s">
        <v>48</v>
      </c>
      <c r="F91" s="28" t="s">
        <v>69</v>
      </c>
      <c r="G91" s="28" t="s">
        <v>67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0">
        <v>387.9</v>
      </c>
    </row>
    <row r="92" spans="1:18" ht="15.75">
      <c r="A92" s="15"/>
      <c r="B92" s="25" t="s">
        <v>165</v>
      </c>
      <c r="C92" s="35" t="s">
        <v>26</v>
      </c>
      <c r="D92" s="26" t="s">
        <v>19</v>
      </c>
      <c r="E92" s="26" t="s">
        <v>22</v>
      </c>
      <c r="F92" s="26"/>
      <c r="G92" s="26"/>
      <c r="H92" s="24">
        <f aca="true" t="shared" si="25" ref="H92:R92">H93+H108</f>
        <v>0</v>
      </c>
      <c r="I92" s="24">
        <f t="shared" si="25"/>
        <v>0</v>
      </c>
      <c r="J92" s="24">
        <f t="shared" si="25"/>
        <v>0</v>
      </c>
      <c r="K92" s="24">
        <f t="shared" si="25"/>
        <v>0</v>
      </c>
      <c r="L92" s="24">
        <f t="shared" si="25"/>
        <v>0</v>
      </c>
      <c r="M92" s="24">
        <f t="shared" si="25"/>
        <v>0</v>
      </c>
      <c r="N92" s="24">
        <f t="shared" si="25"/>
        <v>0</v>
      </c>
      <c r="O92" s="24">
        <f t="shared" si="25"/>
        <v>0</v>
      </c>
      <c r="P92" s="24">
        <f t="shared" si="25"/>
        <v>0</v>
      </c>
      <c r="Q92" s="24">
        <f t="shared" si="25"/>
        <v>0</v>
      </c>
      <c r="R92" s="24">
        <f t="shared" si="25"/>
        <v>7064.100000000001</v>
      </c>
    </row>
    <row r="93" spans="1:18" ht="15.75">
      <c r="A93" s="15"/>
      <c r="B93" s="25" t="s">
        <v>4</v>
      </c>
      <c r="C93" s="35" t="s">
        <v>26</v>
      </c>
      <c r="D93" s="26" t="s">
        <v>19</v>
      </c>
      <c r="E93" s="26" t="s">
        <v>13</v>
      </c>
      <c r="F93" s="26"/>
      <c r="G93" s="26"/>
      <c r="H93" s="24">
        <f aca="true" t="shared" si="26" ref="H93:R93">SUM(H94:H107)</f>
        <v>0</v>
      </c>
      <c r="I93" s="24">
        <f t="shared" si="26"/>
        <v>0</v>
      </c>
      <c r="J93" s="24">
        <f t="shared" si="26"/>
        <v>0</v>
      </c>
      <c r="K93" s="24">
        <f t="shared" si="26"/>
        <v>0</v>
      </c>
      <c r="L93" s="24">
        <f t="shared" si="26"/>
        <v>0</v>
      </c>
      <c r="M93" s="24">
        <f t="shared" si="26"/>
        <v>0</v>
      </c>
      <c r="N93" s="24">
        <f t="shared" si="26"/>
        <v>0</v>
      </c>
      <c r="O93" s="24">
        <f t="shared" si="26"/>
        <v>0</v>
      </c>
      <c r="P93" s="24">
        <f t="shared" si="26"/>
        <v>0</v>
      </c>
      <c r="Q93" s="24">
        <f t="shared" si="26"/>
        <v>0</v>
      </c>
      <c r="R93" s="24">
        <f t="shared" si="26"/>
        <v>6353.800000000001</v>
      </c>
    </row>
    <row r="94" spans="1:18" ht="106.5" customHeight="1">
      <c r="A94" s="15"/>
      <c r="B94" s="27" t="s">
        <v>166</v>
      </c>
      <c r="C94" s="37" t="s">
        <v>26</v>
      </c>
      <c r="D94" s="28" t="s">
        <v>19</v>
      </c>
      <c r="E94" s="28" t="s">
        <v>13</v>
      </c>
      <c r="F94" s="28" t="s">
        <v>167</v>
      </c>
      <c r="G94" s="28" t="s">
        <v>67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0">
        <v>3441.1</v>
      </c>
    </row>
    <row r="95" spans="1:18" ht="69.75" customHeight="1">
      <c r="A95" s="15"/>
      <c r="B95" s="27" t="s">
        <v>168</v>
      </c>
      <c r="C95" s="37" t="s">
        <v>26</v>
      </c>
      <c r="D95" s="28" t="s">
        <v>19</v>
      </c>
      <c r="E95" s="28" t="s">
        <v>13</v>
      </c>
      <c r="F95" s="28" t="s">
        <v>167</v>
      </c>
      <c r="G95" s="28" t="s">
        <v>72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>
        <v>1357.5</v>
      </c>
    </row>
    <row r="96" spans="1:18" ht="78" customHeight="1">
      <c r="A96" s="15"/>
      <c r="B96" s="27" t="s">
        <v>169</v>
      </c>
      <c r="C96" s="37" t="s">
        <v>26</v>
      </c>
      <c r="D96" s="28" t="s">
        <v>19</v>
      </c>
      <c r="E96" s="28" t="s">
        <v>13</v>
      </c>
      <c r="F96" s="28" t="s">
        <v>167</v>
      </c>
      <c r="G96" s="28" t="s">
        <v>80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>
        <v>19.4</v>
      </c>
    </row>
    <row r="97" spans="1:18" ht="65.25" customHeight="1">
      <c r="A97" s="15"/>
      <c r="B97" s="27" t="s">
        <v>170</v>
      </c>
      <c r="C97" s="37" t="s">
        <v>26</v>
      </c>
      <c r="D97" s="28" t="s">
        <v>19</v>
      </c>
      <c r="E97" s="28" t="s">
        <v>13</v>
      </c>
      <c r="F97" s="28" t="s">
        <v>167</v>
      </c>
      <c r="G97" s="28" t="s">
        <v>74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>
        <v>167.3</v>
      </c>
    </row>
    <row r="98" spans="1:18" ht="83.25" customHeight="1">
      <c r="A98" s="15"/>
      <c r="B98" s="38" t="s">
        <v>171</v>
      </c>
      <c r="C98" s="37" t="s">
        <v>26</v>
      </c>
      <c r="D98" s="28" t="s">
        <v>19</v>
      </c>
      <c r="E98" s="28" t="s">
        <v>13</v>
      </c>
      <c r="F98" s="28" t="s">
        <v>172</v>
      </c>
      <c r="G98" s="28" t="s">
        <v>67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>
        <v>25.8</v>
      </c>
    </row>
    <row r="99" spans="1:18" ht="93" customHeight="1">
      <c r="A99" s="15"/>
      <c r="B99" s="38" t="s">
        <v>173</v>
      </c>
      <c r="C99" s="37" t="s">
        <v>26</v>
      </c>
      <c r="D99" s="28" t="s">
        <v>19</v>
      </c>
      <c r="E99" s="28" t="s">
        <v>13</v>
      </c>
      <c r="F99" s="37" t="s">
        <v>172</v>
      </c>
      <c r="G99" s="37" t="s">
        <v>80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>
        <v>15.6</v>
      </c>
    </row>
    <row r="100" spans="1:18" ht="81.75" customHeight="1">
      <c r="A100" s="15"/>
      <c r="B100" s="27" t="s">
        <v>90</v>
      </c>
      <c r="C100" s="37" t="s">
        <v>26</v>
      </c>
      <c r="D100" s="28" t="s">
        <v>19</v>
      </c>
      <c r="E100" s="28" t="s">
        <v>13</v>
      </c>
      <c r="F100" s="37" t="s">
        <v>91</v>
      </c>
      <c r="G100" s="37" t="s">
        <v>72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0">
        <v>128.1</v>
      </c>
    </row>
    <row r="101" spans="1:18" ht="96" customHeight="1">
      <c r="A101" s="15"/>
      <c r="B101" s="27" t="s">
        <v>92</v>
      </c>
      <c r="C101" s="37" t="s">
        <v>26</v>
      </c>
      <c r="D101" s="28" t="s">
        <v>19</v>
      </c>
      <c r="E101" s="28" t="s">
        <v>13</v>
      </c>
      <c r="F101" s="37" t="s">
        <v>93</v>
      </c>
      <c r="G101" s="37" t="s">
        <v>72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>
        <v>867.9</v>
      </c>
    </row>
    <row r="102" spans="1:18" ht="75" customHeight="1">
      <c r="A102" s="15"/>
      <c r="B102" s="27" t="s">
        <v>98</v>
      </c>
      <c r="C102" s="28" t="s">
        <v>26</v>
      </c>
      <c r="D102" s="28" t="s">
        <v>19</v>
      </c>
      <c r="E102" s="28" t="s">
        <v>13</v>
      </c>
      <c r="F102" s="28" t="s">
        <v>99</v>
      </c>
      <c r="G102" s="28" t="s">
        <v>72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>
        <v>5</v>
      </c>
    </row>
    <row r="103" spans="1:18" ht="91.5" customHeight="1">
      <c r="A103" s="15"/>
      <c r="B103" s="27" t="s">
        <v>100</v>
      </c>
      <c r="C103" s="28" t="s">
        <v>26</v>
      </c>
      <c r="D103" s="28" t="s">
        <v>19</v>
      </c>
      <c r="E103" s="28" t="s">
        <v>13</v>
      </c>
      <c r="F103" s="28" t="s">
        <v>101</v>
      </c>
      <c r="G103" s="28" t="s">
        <v>72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0">
        <v>15</v>
      </c>
    </row>
    <row r="104" spans="1:18" ht="72" customHeight="1">
      <c r="A104" s="15"/>
      <c r="B104" s="27" t="s">
        <v>174</v>
      </c>
      <c r="C104" s="28" t="s">
        <v>26</v>
      </c>
      <c r="D104" s="28" t="s">
        <v>19</v>
      </c>
      <c r="E104" s="28" t="s">
        <v>13</v>
      </c>
      <c r="F104" s="28" t="s">
        <v>175</v>
      </c>
      <c r="G104" s="28" t="s">
        <v>72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>
        <v>86</v>
      </c>
    </row>
    <row r="105" spans="1:18" ht="99" customHeight="1">
      <c r="A105" s="15"/>
      <c r="B105" s="27" t="s">
        <v>105</v>
      </c>
      <c r="C105" s="28" t="s">
        <v>26</v>
      </c>
      <c r="D105" s="28" t="s">
        <v>19</v>
      </c>
      <c r="E105" s="28" t="s">
        <v>13</v>
      </c>
      <c r="F105" s="28" t="s">
        <v>106</v>
      </c>
      <c r="G105" s="28" t="s">
        <v>72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>
        <v>10</v>
      </c>
    </row>
    <row r="106" spans="1:18" ht="127.5" customHeight="1">
      <c r="A106" s="15"/>
      <c r="B106" s="27" t="s">
        <v>176</v>
      </c>
      <c r="C106" s="28" t="s">
        <v>26</v>
      </c>
      <c r="D106" s="28" t="s">
        <v>19</v>
      </c>
      <c r="E106" s="28" t="s">
        <v>13</v>
      </c>
      <c r="F106" s="28" t="s">
        <v>177</v>
      </c>
      <c r="G106" s="28" t="s">
        <v>72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>
        <v>172.1</v>
      </c>
    </row>
    <row r="107" spans="1:18" ht="92.25" customHeight="1">
      <c r="A107" s="15"/>
      <c r="B107" s="27" t="s">
        <v>178</v>
      </c>
      <c r="C107" s="28" t="s">
        <v>26</v>
      </c>
      <c r="D107" s="28" t="s">
        <v>19</v>
      </c>
      <c r="E107" s="28" t="s">
        <v>13</v>
      </c>
      <c r="F107" s="28" t="s">
        <v>179</v>
      </c>
      <c r="G107" s="28" t="s">
        <v>72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>
        <v>43</v>
      </c>
    </row>
    <row r="108" spans="1:18" ht="31.5">
      <c r="A108" s="15"/>
      <c r="B108" s="25" t="s">
        <v>47</v>
      </c>
      <c r="C108" s="35" t="s">
        <v>26</v>
      </c>
      <c r="D108" s="26" t="s">
        <v>19</v>
      </c>
      <c r="E108" s="26" t="s">
        <v>14</v>
      </c>
      <c r="F108" s="26"/>
      <c r="G108" s="26"/>
      <c r="H108" s="24">
        <f aca="true" t="shared" si="27" ref="H108:R108">H109+H110</f>
        <v>0</v>
      </c>
      <c r="I108" s="24">
        <f t="shared" si="27"/>
        <v>0</v>
      </c>
      <c r="J108" s="24">
        <f t="shared" si="27"/>
        <v>0</v>
      </c>
      <c r="K108" s="24">
        <f t="shared" si="27"/>
        <v>0</v>
      </c>
      <c r="L108" s="24">
        <f t="shared" si="27"/>
        <v>0</v>
      </c>
      <c r="M108" s="24">
        <f t="shared" si="27"/>
        <v>0</v>
      </c>
      <c r="N108" s="24">
        <f t="shared" si="27"/>
        <v>0</v>
      </c>
      <c r="O108" s="24">
        <f t="shared" si="27"/>
        <v>0</v>
      </c>
      <c r="P108" s="24">
        <f t="shared" si="27"/>
        <v>0</v>
      </c>
      <c r="Q108" s="24">
        <f t="shared" si="27"/>
        <v>0</v>
      </c>
      <c r="R108" s="24">
        <f t="shared" si="27"/>
        <v>710.3</v>
      </c>
    </row>
    <row r="109" spans="1:18" ht="127.5" customHeight="1">
      <c r="A109" s="15"/>
      <c r="B109" s="27" t="s">
        <v>68</v>
      </c>
      <c r="C109" s="37" t="s">
        <v>26</v>
      </c>
      <c r="D109" s="37" t="s">
        <v>19</v>
      </c>
      <c r="E109" s="37" t="s">
        <v>14</v>
      </c>
      <c r="F109" s="28" t="s">
        <v>69</v>
      </c>
      <c r="G109" s="28" t="s">
        <v>67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>
        <v>364.6</v>
      </c>
    </row>
    <row r="110" spans="1:18" ht="112.5" customHeight="1">
      <c r="A110" s="15"/>
      <c r="B110" s="27" t="s">
        <v>180</v>
      </c>
      <c r="C110" s="28" t="s">
        <v>26</v>
      </c>
      <c r="D110" s="28" t="s">
        <v>19</v>
      </c>
      <c r="E110" s="28" t="s">
        <v>14</v>
      </c>
      <c r="F110" s="28" t="s">
        <v>181</v>
      </c>
      <c r="G110" s="28" t="s">
        <v>67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0">
        <v>345.7</v>
      </c>
    </row>
    <row r="111" spans="1:18" ht="15.75">
      <c r="A111" s="15"/>
      <c r="B111" s="25" t="s">
        <v>182</v>
      </c>
      <c r="C111" s="35" t="s">
        <v>26</v>
      </c>
      <c r="D111" s="26" t="s">
        <v>15</v>
      </c>
      <c r="E111" s="26"/>
      <c r="F111" s="26"/>
      <c r="G111" s="26"/>
      <c r="H111" s="24">
        <f aca="true" t="shared" si="28" ref="H111:R111">H112</f>
        <v>0</v>
      </c>
      <c r="I111" s="24">
        <f t="shared" si="28"/>
        <v>0</v>
      </c>
      <c r="J111" s="24">
        <f t="shared" si="28"/>
        <v>0</v>
      </c>
      <c r="K111" s="24">
        <f t="shared" si="28"/>
        <v>0</v>
      </c>
      <c r="L111" s="24">
        <f t="shared" si="28"/>
        <v>0</v>
      </c>
      <c r="M111" s="24">
        <f t="shared" si="28"/>
        <v>0</v>
      </c>
      <c r="N111" s="24">
        <f t="shared" si="28"/>
        <v>0</v>
      </c>
      <c r="O111" s="24">
        <f t="shared" si="28"/>
        <v>0</v>
      </c>
      <c r="P111" s="24">
        <f t="shared" si="28"/>
        <v>0</v>
      </c>
      <c r="Q111" s="24">
        <f t="shared" si="28"/>
        <v>0</v>
      </c>
      <c r="R111" s="24">
        <f t="shared" si="28"/>
        <v>4176.5</v>
      </c>
    </row>
    <row r="112" spans="1:18" ht="15.75">
      <c r="A112" s="15"/>
      <c r="B112" s="25" t="s">
        <v>5</v>
      </c>
      <c r="C112" s="35" t="s">
        <v>26</v>
      </c>
      <c r="D112" s="26" t="s">
        <v>15</v>
      </c>
      <c r="E112" s="26" t="s">
        <v>16</v>
      </c>
      <c r="F112" s="26"/>
      <c r="G112" s="26"/>
      <c r="H112" s="24">
        <f aca="true" t="shared" si="29" ref="H112:R112">H113+H114+H115</f>
        <v>0</v>
      </c>
      <c r="I112" s="24">
        <f t="shared" si="29"/>
        <v>0</v>
      </c>
      <c r="J112" s="24">
        <f t="shared" si="29"/>
        <v>0</v>
      </c>
      <c r="K112" s="24">
        <f t="shared" si="29"/>
        <v>0</v>
      </c>
      <c r="L112" s="24">
        <f t="shared" si="29"/>
        <v>0</v>
      </c>
      <c r="M112" s="24">
        <f t="shared" si="29"/>
        <v>0</v>
      </c>
      <c r="N112" s="24">
        <f t="shared" si="29"/>
        <v>0</v>
      </c>
      <c r="O112" s="24">
        <f t="shared" si="29"/>
        <v>0</v>
      </c>
      <c r="P112" s="24">
        <f t="shared" si="29"/>
        <v>0</v>
      </c>
      <c r="Q112" s="24">
        <f t="shared" si="29"/>
        <v>0</v>
      </c>
      <c r="R112" s="24">
        <f t="shared" si="29"/>
        <v>4176.5</v>
      </c>
    </row>
    <row r="113" spans="1:18" ht="76.5" customHeight="1">
      <c r="A113" s="15"/>
      <c r="B113" s="27" t="s">
        <v>183</v>
      </c>
      <c r="C113" s="28" t="s">
        <v>26</v>
      </c>
      <c r="D113" s="28" t="s">
        <v>15</v>
      </c>
      <c r="E113" s="28" t="s">
        <v>16</v>
      </c>
      <c r="F113" s="28" t="s">
        <v>184</v>
      </c>
      <c r="G113" s="28" t="s">
        <v>80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>
        <v>522.1</v>
      </c>
    </row>
    <row r="114" spans="1:18" ht="50.25" customHeight="1">
      <c r="A114" s="15"/>
      <c r="B114" s="27" t="s">
        <v>185</v>
      </c>
      <c r="C114" s="28" t="s">
        <v>26</v>
      </c>
      <c r="D114" s="28" t="s">
        <v>15</v>
      </c>
      <c r="E114" s="28" t="s">
        <v>16</v>
      </c>
      <c r="F114" s="28" t="s">
        <v>186</v>
      </c>
      <c r="G114" s="28" t="s">
        <v>80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>
        <v>522.1</v>
      </c>
    </row>
    <row r="115" spans="1:18" ht="94.5" customHeight="1">
      <c r="A115" s="15"/>
      <c r="B115" s="27" t="s">
        <v>187</v>
      </c>
      <c r="C115" s="28" t="s">
        <v>26</v>
      </c>
      <c r="D115" s="28" t="s">
        <v>15</v>
      </c>
      <c r="E115" s="28" t="s">
        <v>16</v>
      </c>
      <c r="F115" s="28" t="s">
        <v>188</v>
      </c>
      <c r="G115" s="28" t="s">
        <v>80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>
        <v>3132.3</v>
      </c>
    </row>
    <row r="116" spans="1:18" ht="15.75">
      <c r="A116" s="15"/>
      <c r="B116" s="25" t="s">
        <v>189</v>
      </c>
      <c r="C116" s="26" t="s">
        <v>26</v>
      </c>
      <c r="D116" s="26" t="s">
        <v>36</v>
      </c>
      <c r="E116" s="26"/>
      <c r="F116" s="26"/>
      <c r="G116" s="26"/>
      <c r="H116" s="24">
        <f aca="true" t="shared" si="30" ref="H116:R116">H117+H119</f>
        <v>0</v>
      </c>
      <c r="I116" s="24">
        <f t="shared" si="30"/>
        <v>0</v>
      </c>
      <c r="J116" s="24">
        <f t="shared" si="30"/>
        <v>0</v>
      </c>
      <c r="K116" s="24">
        <f t="shared" si="30"/>
        <v>0</v>
      </c>
      <c r="L116" s="24">
        <f t="shared" si="30"/>
        <v>0</v>
      </c>
      <c r="M116" s="24">
        <f t="shared" si="30"/>
        <v>0</v>
      </c>
      <c r="N116" s="24">
        <f t="shared" si="30"/>
        <v>0</v>
      </c>
      <c r="O116" s="24">
        <f t="shared" si="30"/>
        <v>0</v>
      </c>
      <c r="P116" s="24">
        <f t="shared" si="30"/>
        <v>0</v>
      </c>
      <c r="Q116" s="24">
        <f t="shared" si="30"/>
        <v>0</v>
      </c>
      <c r="R116" s="24">
        <f t="shared" si="30"/>
        <v>490.4</v>
      </c>
    </row>
    <row r="117" spans="1:18" ht="15.75">
      <c r="A117" s="15"/>
      <c r="B117" s="25" t="s">
        <v>52</v>
      </c>
      <c r="C117" s="26" t="s">
        <v>26</v>
      </c>
      <c r="D117" s="26" t="s">
        <v>36</v>
      </c>
      <c r="E117" s="26" t="s">
        <v>13</v>
      </c>
      <c r="F117" s="26"/>
      <c r="G117" s="26"/>
      <c r="H117" s="24">
        <f aca="true" t="shared" si="31" ref="H117:R117">H118</f>
        <v>0</v>
      </c>
      <c r="I117" s="24">
        <f t="shared" si="31"/>
        <v>0</v>
      </c>
      <c r="J117" s="24">
        <f t="shared" si="31"/>
        <v>0</v>
      </c>
      <c r="K117" s="24">
        <f t="shared" si="31"/>
        <v>0</v>
      </c>
      <c r="L117" s="24">
        <f t="shared" si="31"/>
        <v>0</v>
      </c>
      <c r="M117" s="24">
        <f t="shared" si="31"/>
        <v>0</v>
      </c>
      <c r="N117" s="24">
        <f t="shared" si="31"/>
        <v>0</v>
      </c>
      <c r="O117" s="24">
        <f t="shared" si="31"/>
        <v>0</v>
      </c>
      <c r="P117" s="24">
        <f t="shared" si="31"/>
        <v>0</v>
      </c>
      <c r="Q117" s="24">
        <f t="shared" si="31"/>
        <v>0</v>
      </c>
      <c r="R117" s="24">
        <f t="shared" si="31"/>
        <v>151.7</v>
      </c>
    </row>
    <row r="118" spans="1:18" ht="46.5" customHeight="1">
      <c r="A118" s="15"/>
      <c r="B118" s="27" t="s">
        <v>190</v>
      </c>
      <c r="C118" s="37" t="s">
        <v>26</v>
      </c>
      <c r="D118" s="37" t="s">
        <v>36</v>
      </c>
      <c r="E118" s="37" t="s">
        <v>13</v>
      </c>
      <c r="F118" s="28" t="s">
        <v>191</v>
      </c>
      <c r="G118" s="28" t="s">
        <v>72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30">
        <v>151.7</v>
      </c>
    </row>
    <row r="119" spans="1:18" ht="31.5">
      <c r="A119" s="15"/>
      <c r="B119" s="25" t="s">
        <v>192</v>
      </c>
      <c r="C119" s="26" t="s">
        <v>26</v>
      </c>
      <c r="D119" s="26" t="s">
        <v>36</v>
      </c>
      <c r="E119" s="26" t="s">
        <v>21</v>
      </c>
      <c r="F119" s="26"/>
      <c r="G119" s="26"/>
      <c r="H119" s="24">
        <f aca="true" t="shared" si="32" ref="H119:R119">H120</f>
        <v>0</v>
      </c>
      <c r="I119" s="24">
        <f t="shared" si="32"/>
        <v>0</v>
      </c>
      <c r="J119" s="24">
        <f t="shared" si="32"/>
        <v>0</v>
      </c>
      <c r="K119" s="24">
        <f t="shared" si="32"/>
        <v>0</v>
      </c>
      <c r="L119" s="24">
        <f t="shared" si="32"/>
        <v>0</v>
      </c>
      <c r="M119" s="24">
        <f t="shared" si="32"/>
        <v>0</v>
      </c>
      <c r="N119" s="24">
        <f t="shared" si="32"/>
        <v>0</v>
      </c>
      <c r="O119" s="24">
        <f t="shared" si="32"/>
        <v>0</v>
      </c>
      <c r="P119" s="24">
        <f t="shared" si="32"/>
        <v>0</v>
      </c>
      <c r="Q119" s="24">
        <f t="shared" si="32"/>
        <v>0</v>
      </c>
      <c r="R119" s="24">
        <f t="shared" si="32"/>
        <v>338.7</v>
      </c>
    </row>
    <row r="120" spans="1:18" ht="127.5" customHeight="1">
      <c r="A120" s="15"/>
      <c r="B120" s="27" t="s">
        <v>68</v>
      </c>
      <c r="C120" s="37" t="s">
        <v>26</v>
      </c>
      <c r="D120" s="37" t="s">
        <v>36</v>
      </c>
      <c r="E120" s="37" t="s">
        <v>21</v>
      </c>
      <c r="F120" s="28" t="s">
        <v>69</v>
      </c>
      <c r="G120" s="28" t="s">
        <v>67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0">
        <v>338.7</v>
      </c>
    </row>
    <row r="121" spans="1:18" ht="63">
      <c r="A121" s="15"/>
      <c r="B121" s="25" t="s">
        <v>54</v>
      </c>
      <c r="C121" s="26" t="s">
        <v>27</v>
      </c>
      <c r="D121" s="26"/>
      <c r="E121" s="26"/>
      <c r="F121" s="26"/>
      <c r="G121" s="26"/>
      <c r="H121" s="39">
        <f aca="true" t="shared" si="33" ref="H121:R121">H125+H166+H122</f>
        <v>0</v>
      </c>
      <c r="I121" s="39">
        <f t="shared" si="33"/>
        <v>0</v>
      </c>
      <c r="J121" s="39">
        <f t="shared" si="33"/>
        <v>0</v>
      </c>
      <c r="K121" s="39">
        <f t="shared" si="33"/>
        <v>0</v>
      </c>
      <c r="L121" s="39">
        <f t="shared" si="33"/>
        <v>0</v>
      </c>
      <c r="M121" s="39">
        <f t="shared" si="33"/>
        <v>0</v>
      </c>
      <c r="N121" s="39">
        <f t="shared" si="33"/>
        <v>0</v>
      </c>
      <c r="O121" s="39">
        <f t="shared" si="33"/>
        <v>0</v>
      </c>
      <c r="P121" s="39">
        <f t="shared" si="33"/>
        <v>0</v>
      </c>
      <c r="Q121" s="39">
        <f t="shared" si="33"/>
        <v>0</v>
      </c>
      <c r="R121" s="39">
        <f t="shared" si="33"/>
        <v>213274.1</v>
      </c>
    </row>
    <row r="122" spans="1:18" ht="15.75">
      <c r="A122" s="15"/>
      <c r="B122" s="25" t="s">
        <v>111</v>
      </c>
      <c r="C122" s="26" t="s">
        <v>27</v>
      </c>
      <c r="D122" s="26" t="s">
        <v>14</v>
      </c>
      <c r="E122" s="26" t="s">
        <v>22</v>
      </c>
      <c r="F122" s="26"/>
      <c r="G122" s="26"/>
      <c r="H122" s="24">
        <f aca="true" t="shared" si="34" ref="H122:R123">H123</f>
        <v>0</v>
      </c>
      <c r="I122" s="24">
        <f t="shared" si="34"/>
        <v>0</v>
      </c>
      <c r="J122" s="24">
        <f t="shared" si="34"/>
        <v>0</v>
      </c>
      <c r="K122" s="24">
        <f t="shared" si="34"/>
        <v>0</v>
      </c>
      <c r="L122" s="24">
        <f t="shared" si="34"/>
        <v>0</v>
      </c>
      <c r="M122" s="24">
        <f t="shared" si="34"/>
        <v>0</v>
      </c>
      <c r="N122" s="24">
        <f t="shared" si="34"/>
        <v>0</v>
      </c>
      <c r="O122" s="24">
        <f t="shared" si="34"/>
        <v>0</v>
      </c>
      <c r="P122" s="24">
        <f t="shared" si="34"/>
        <v>0</v>
      </c>
      <c r="Q122" s="24">
        <f t="shared" si="34"/>
        <v>0</v>
      </c>
      <c r="R122" s="24">
        <f t="shared" si="34"/>
        <v>147.3</v>
      </c>
    </row>
    <row r="123" spans="1:18" ht="15.75">
      <c r="A123" s="15"/>
      <c r="B123" s="25" t="s">
        <v>57</v>
      </c>
      <c r="C123" s="26" t="s">
        <v>27</v>
      </c>
      <c r="D123" s="26" t="s">
        <v>14</v>
      </c>
      <c r="E123" s="26" t="s">
        <v>13</v>
      </c>
      <c r="F123" s="26"/>
      <c r="G123" s="26"/>
      <c r="H123" s="24">
        <f t="shared" si="34"/>
        <v>0</v>
      </c>
      <c r="I123" s="24">
        <f t="shared" si="34"/>
        <v>0</v>
      </c>
      <c r="J123" s="24">
        <f t="shared" si="34"/>
        <v>0</v>
      </c>
      <c r="K123" s="24">
        <f t="shared" si="34"/>
        <v>0</v>
      </c>
      <c r="L123" s="24">
        <f t="shared" si="34"/>
        <v>0</v>
      </c>
      <c r="M123" s="24">
        <f t="shared" si="34"/>
        <v>0</v>
      </c>
      <c r="N123" s="24">
        <f t="shared" si="34"/>
        <v>0</v>
      </c>
      <c r="O123" s="24">
        <f t="shared" si="34"/>
        <v>0</v>
      </c>
      <c r="P123" s="24">
        <f t="shared" si="34"/>
        <v>0</v>
      </c>
      <c r="Q123" s="24">
        <f t="shared" si="34"/>
        <v>0</v>
      </c>
      <c r="R123" s="24">
        <f t="shared" si="34"/>
        <v>147.3</v>
      </c>
    </row>
    <row r="124" spans="1:18" ht="50.25" customHeight="1">
      <c r="A124" s="15"/>
      <c r="B124" s="27" t="s">
        <v>112</v>
      </c>
      <c r="C124" s="28" t="s">
        <v>27</v>
      </c>
      <c r="D124" s="28" t="s">
        <v>14</v>
      </c>
      <c r="E124" s="28" t="s">
        <v>13</v>
      </c>
      <c r="F124" s="28" t="s">
        <v>113</v>
      </c>
      <c r="G124" s="28" t="s">
        <v>72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30">
        <v>147.3</v>
      </c>
    </row>
    <row r="125" spans="1:18" ht="15.75">
      <c r="A125" s="15"/>
      <c r="B125" s="25" t="s">
        <v>151</v>
      </c>
      <c r="C125" s="26" t="s">
        <v>27</v>
      </c>
      <c r="D125" s="26" t="s">
        <v>20</v>
      </c>
      <c r="E125" s="26"/>
      <c r="F125" s="26"/>
      <c r="G125" s="26"/>
      <c r="H125" s="24">
        <f aca="true" t="shared" si="35" ref="H125:R125">H126+H135+H148</f>
        <v>0</v>
      </c>
      <c r="I125" s="24">
        <f t="shared" si="35"/>
        <v>0</v>
      </c>
      <c r="J125" s="24">
        <f t="shared" si="35"/>
        <v>0</v>
      </c>
      <c r="K125" s="24">
        <f t="shared" si="35"/>
        <v>0</v>
      </c>
      <c r="L125" s="24">
        <f t="shared" si="35"/>
        <v>0</v>
      </c>
      <c r="M125" s="24">
        <f t="shared" si="35"/>
        <v>0</v>
      </c>
      <c r="N125" s="24">
        <f t="shared" si="35"/>
        <v>0</v>
      </c>
      <c r="O125" s="24">
        <f t="shared" si="35"/>
        <v>0</v>
      </c>
      <c r="P125" s="24">
        <f t="shared" si="35"/>
        <v>0</v>
      </c>
      <c r="Q125" s="24">
        <f t="shared" si="35"/>
        <v>0</v>
      </c>
      <c r="R125" s="24">
        <f t="shared" si="35"/>
        <v>205958.40000000002</v>
      </c>
    </row>
    <row r="126" spans="1:18" ht="15.75">
      <c r="A126" s="15"/>
      <c r="B126" s="25" t="s">
        <v>1</v>
      </c>
      <c r="C126" s="26" t="s">
        <v>27</v>
      </c>
      <c r="D126" s="26" t="s">
        <v>20</v>
      </c>
      <c r="E126" s="26" t="s">
        <v>13</v>
      </c>
      <c r="F126" s="26"/>
      <c r="G126" s="26"/>
      <c r="H126" s="24">
        <f aca="true" t="shared" si="36" ref="H126:R126">SUM(H127:H134)</f>
        <v>0</v>
      </c>
      <c r="I126" s="24">
        <f t="shared" si="36"/>
        <v>0</v>
      </c>
      <c r="J126" s="24">
        <f t="shared" si="36"/>
        <v>0</v>
      </c>
      <c r="K126" s="24">
        <f t="shared" si="36"/>
        <v>0</v>
      </c>
      <c r="L126" s="24">
        <f t="shared" si="36"/>
        <v>0</v>
      </c>
      <c r="M126" s="24">
        <f t="shared" si="36"/>
        <v>0</v>
      </c>
      <c r="N126" s="24">
        <f t="shared" si="36"/>
        <v>0</v>
      </c>
      <c r="O126" s="24">
        <f t="shared" si="36"/>
        <v>0</v>
      </c>
      <c r="P126" s="24">
        <f t="shared" si="36"/>
        <v>0</v>
      </c>
      <c r="Q126" s="24">
        <f t="shared" si="36"/>
        <v>0</v>
      </c>
      <c r="R126" s="24">
        <f t="shared" si="36"/>
        <v>47479.7</v>
      </c>
    </row>
    <row r="127" spans="1:18" ht="77.25" customHeight="1">
      <c r="A127" s="15"/>
      <c r="B127" s="27" t="s">
        <v>193</v>
      </c>
      <c r="C127" s="28" t="s">
        <v>27</v>
      </c>
      <c r="D127" s="28" t="s">
        <v>20</v>
      </c>
      <c r="E127" s="28" t="s">
        <v>13</v>
      </c>
      <c r="F127" s="28" t="s">
        <v>194</v>
      </c>
      <c r="G127" s="28" t="s">
        <v>72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30">
        <v>15891.5</v>
      </c>
    </row>
    <row r="128" spans="1:18" ht="71.25" customHeight="1">
      <c r="A128" s="15"/>
      <c r="B128" s="27" t="s">
        <v>195</v>
      </c>
      <c r="C128" s="28" t="s">
        <v>27</v>
      </c>
      <c r="D128" s="28" t="s">
        <v>20</v>
      </c>
      <c r="E128" s="28" t="s">
        <v>13</v>
      </c>
      <c r="F128" s="28" t="s">
        <v>194</v>
      </c>
      <c r="G128" s="28" t="s">
        <v>74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>
        <v>99.5</v>
      </c>
    </row>
    <row r="129" spans="1:18" ht="108.75" customHeight="1">
      <c r="A129" s="15"/>
      <c r="B129" s="27" t="s">
        <v>196</v>
      </c>
      <c r="C129" s="28" t="s">
        <v>27</v>
      </c>
      <c r="D129" s="28" t="s">
        <v>20</v>
      </c>
      <c r="E129" s="28" t="s">
        <v>13</v>
      </c>
      <c r="F129" s="28" t="s">
        <v>197</v>
      </c>
      <c r="G129" s="28" t="s">
        <v>67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30">
        <v>28899.5</v>
      </c>
    </row>
    <row r="130" spans="1:18" ht="78" customHeight="1">
      <c r="A130" s="15"/>
      <c r="B130" s="27" t="s">
        <v>193</v>
      </c>
      <c r="C130" s="28" t="s">
        <v>27</v>
      </c>
      <c r="D130" s="37" t="s">
        <v>20</v>
      </c>
      <c r="E130" s="28" t="s">
        <v>13</v>
      </c>
      <c r="F130" s="28" t="s">
        <v>197</v>
      </c>
      <c r="G130" s="28" t="s">
        <v>72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0">
        <v>77.2</v>
      </c>
    </row>
    <row r="131" spans="1:18" ht="115.5" customHeight="1">
      <c r="A131" s="15"/>
      <c r="B131" s="27" t="s">
        <v>198</v>
      </c>
      <c r="C131" s="28" t="s">
        <v>27</v>
      </c>
      <c r="D131" s="37" t="s">
        <v>20</v>
      </c>
      <c r="E131" s="28" t="s">
        <v>13</v>
      </c>
      <c r="F131" s="28" t="s">
        <v>199</v>
      </c>
      <c r="G131" s="28" t="s">
        <v>67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>
        <v>5</v>
      </c>
    </row>
    <row r="132" spans="1:18" ht="84" customHeight="1">
      <c r="A132" s="15"/>
      <c r="B132" s="27" t="s">
        <v>200</v>
      </c>
      <c r="C132" s="28" t="s">
        <v>27</v>
      </c>
      <c r="D132" s="37" t="s">
        <v>20</v>
      </c>
      <c r="E132" s="28" t="s">
        <v>13</v>
      </c>
      <c r="F132" s="28" t="s">
        <v>199</v>
      </c>
      <c r="G132" s="28" t="s">
        <v>72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30">
        <v>2121.1</v>
      </c>
    </row>
    <row r="133" spans="1:18" ht="146.25" customHeight="1">
      <c r="A133" s="15"/>
      <c r="B133" s="38" t="s">
        <v>152</v>
      </c>
      <c r="C133" s="28" t="s">
        <v>27</v>
      </c>
      <c r="D133" s="37" t="s">
        <v>20</v>
      </c>
      <c r="E133" s="28" t="s">
        <v>13</v>
      </c>
      <c r="F133" s="37" t="s">
        <v>153</v>
      </c>
      <c r="G133" s="28" t="s">
        <v>67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30">
        <v>357.9</v>
      </c>
    </row>
    <row r="134" spans="1:18" ht="118.5" customHeight="1">
      <c r="A134" s="15"/>
      <c r="B134" s="38" t="s">
        <v>154</v>
      </c>
      <c r="C134" s="28" t="s">
        <v>27</v>
      </c>
      <c r="D134" s="37" t="s">
        <v>20</v>
      </c>
      <c r="E134" s="28" t="s">
        <v>13</v>
      </c>
      <c r="F134" s="37" t="s">
        <v>153</v>
      </c>
      <c r="G134" s="28" t="s">
        <v>80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0">
        <v>28</v>
      </c>
    </row>
    <row r="135" spans="1:18" ht="15.75">
      <c r="A135" s="15"/>
      <c r="B135" s="25" t="s">
        <v>2</v>
      </c>
      <c r="C135" s="26" t="s">
        <v>27</v>
      </c>
      <c r="D135" s="26" t="s">
        <v>20</v>
      </c>
      <c r="E135" s="26" t="s">
        <v>17</v>
      </c>
      <c r="F135" s="26"/>
      <c r="G135" s="26"/>
      <c r="H135" s="24">
        <f aca="true" t="shared" si="37" ref="H135:R135">SUM(H136:H147)</f>
        <v>0</v>
      </c>
      <c r="I135" s="24">
        <f t="shared" si="37"/>
        <v>0</v>
      </c>
      <c r="J135" s="24">
        <f t="shared" si="37"/>
        <v>0</v>
      </c>
      <c r="K135" s="24">
        <f t="shared" si="37"/>
        <v>0</v>
      </c>
      <c r="L135" s="24">
        <f t="shared" si="37"/>
        <v>0</v>
      </c>
      <c r="M135" s="24">
        <f t="shared" si="37"/>
        <v>0</v>
      </c>
      <c r="N135" s="24">
        <f t="shared" si="37"/>
        <v>0</v>
      </c>
      <c r="O135" s="24">
        <f t="shared" si="37"/>
        <v>0</v>
      </c>
      <c r="P135" s="24">
        <f t="shared" si="37"/>
        <v>0</v>
      </c>
      <c r="Q135" s="24">
        <f t="shared" si="37"/>
        <v>0</v>
      </c>
      <c r="R135" s="24">
        <f t="shared" si="37"/>
        <v>150580.70000000004</v>
      </c>
    </row>
    <row r="136" spans="1:18" ht="72" customHeight="1">
      <c r="A136" s="15"/>
      <c r="B136" s="27" t="s">
        <v>201</v>
      </c>
      <c r="C136" s="28" t="s">
        <v>27</v>
      </c>
      <c r="D136" s="28" t="s">
        <v>20</v>
      </c>
      <c r="E136" s="28" t="s">
        <v>17</v>
      </c>
      <c r="F136" s="28" t="s">
        <v>202</v>
      </c>
      <c r="G136" s="28" t="s">
        <v>72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0">
        <v>50</v>
      </c>
    </row>
    <row r="137" spans="1:18" ht="129.75" customHeight="1">
      <c r="A137" s="15"/>
      <c r="B137" s="27" t="s">
        <v>203</v>
      </c>
      <c r="C137" s="28" t="s">
        <v>27</v>
      </c>
      <c r="D137" s="28" t="s">
        <v>20</v>
      </c>
      <c r="E137" s="28" t="s">
        <v>17</v>
      </c>
      <c r="F137" s="28" t="s">
        <v>204</v>
      </c>
      <c r="G137" s="28" t="s">
        <v>67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30">
        <v>7.2</v>
      </c>
    </row>
    <row r="138" spans="1:18" ht="75.75" customHeight="1">
      <c r="A138" s="15"/>
      <c r="B138" s="27" t="s">
        <v>205</v>
      </c>
      <c r="C138" s="28" t="s">
        <v>27</v>
      </c>
      <c r="D138" s="28" t="s">
        <v>20</v>
      </c>
      <c r="E138" s="28" t="s">
        <v>17</v>
      </c>
      <c r="F138" s="28" t="s">
        <v>204</v>
      </c>
      <c r="G138" s="28" t="s">
        <v>72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>
        <v>21477</v>
      </c>
    </row>
    <row r="139" spans="1:18" ht="72" customHeight="1">
      <c r="A139" s="15"/>
      <c r="B139" s="27" t="s">
        <v>206</v>
      </c>
      <c r="C139" s="28" t="s">
        <v>27</v>
      </c>
      <c r="D139" s="28" t="s">
        <v>20</v>
      </c>
      <c r="E139" s="28" t="s">
        <v>17</v>
      </c>
      <c r="F139" s="28" t="s">
        <v>204</v>
      </c>
      <c r="G139" s="28" t="s">
        <v>74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0">
        <v>515.2</v>
      </c>
    </row>
    <row r="140" spans="1:18" ht="128.25" customHeight="1">
      <c r="A140" s="15"/>
      <c r="B140" s="27" t="s">
        <v>207</v>
      </c>
      <c r="C140" s="28" t="s">
        <v>27</v>
      </c>
      <c r="D140" s="28" t="s">
        <v>20</v>
      </c>
      <c r="E140" s="28" t="s">
        <v>17</v>
      </c>
      <c r="F140" s="28" t="s">
        <v>208</v>
      </c>
      <c r="G140" s="28" t="s">
        <v>67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30">
        <v>2171.6</v>
      </c>
    </row>
    <row r="141" spans="1:18" ht="78" customHeight="1">
      <c r="A141" s="15"/>
      <c r="B141" s="27" t="s">
        <v>209</v>
      </c>
      <c r="C141" s="28" t="s">
        <v>27</v>
      </c>
      <c r="D141" s="28" t="s">
        <v>20</v>
      </c>
      <c r="E141" s="28" t="s">
        <v>17</v>
      </c>
      <c r="F141" s="28" t="s">
        <v>208</v>
      </c>
      <c r="G141" s="28" t="s">
        <v>72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0">
        <v>23.4</v>
      </c>
    </row>
    <row r="142" spans="1:18" ht="81.75" customHeight="1">
      <c r="A142" s="15"/>
      <c r="B142" s="27" t="s">
        <v>210</v>
      </c>
      <c r="C142" s="28" t="s">
        <v>27</v>
      </c>
      <c r="D142" s="28" t="s">
        <v>20</v>
      </c>
      <c r="E142" s="28" t="s">
        <v>17</v>
      </c>
      <c r="F142" s="28" t="s">
        <v>208</v>
      </c>
      <c r="G142" s="28" t="s">
        <v>74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30">
        <v>0.9</v>
      </c>
    </row>
    <row r="143" spans="1:18" ht="107.25" customHeight="1">
      <c r="A143" s="15"/>
      <c r="B143" s="27" t="s">
        <v>311</v>
      </c>
      <c r="C143" s="28" t="s">
        <v>27</v>
      </c>
      <c r="D143" s="28" t="s">
        <v>20</v>
      </c>
      <c r="E143" s="28" t="s">
        <v>17</v>
      </c>
      <c r="F143" s="28" t="s">
        <v>211</v>
      </c>
      <c r="G143" s="37" t="s">
        <v>67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30">
        <v>118584.6</v>
      </c>
    </row>
    <row r="144" spans="1:18" ht="63.75" customHeight="1">
      <c r="A144" s="15"/>
      <c r="B144" s="27" t="s">
        <v>312</v>
      </c>
      <c r="C144" s="28" t="s">
        <v>27</v>
      </c>
      <c r="D144" s="28" t="s">
        <v>20</v>
      </c>
      <c r="E144" s="28" t="s">
        <v>17</v>
      </c>
      <c r="F144" s="28" t="s">
        <v>212</v>
      </c>
      <c r="G144" s="37" t="s">
        <v>72</v>
      </c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30">
        <v>3536.5</v>
      </c>
    </row>
    <row r="145" spans="1:18" ht="150" customHeight="1">
      <c r="A145" s="15"/>
      <c r="B145" s="38" t="s">
        <v>152</v>
      </c>
      <c r="C145" s="28" t="s">
        <v>27</v>
      </c>
      <c r="D145" s="40" t="s">
        <v>20</v>
      </c>
      <c r="E145" s="33" t="s">
        <v>17</v>
      </c>
      <c r="F145" s="40" t="s">
        <v>153</v>
      </c>
      <c r="G145" s="33" t="s">
        <v>67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30">
        <v>1781.7</v>
      </c>
    </row>
    <row r="146" spans="1:18" ht="102" customHeight="1">
      <c r="A146" s="15"/>
      <c r="B146" s="38" t="s">
        <v>154</v>
      </c>
      <c r="C146" s="28" t="s">
        <v>27</v>
      </c>
      <c r="D146" s="37" t="s">
        <v>20</v>
      </c>
      <c r="E146" s="28" t="s">
        <v>17</v>
      </c>
      <c r="F146" s="37" t="s">
        <v>153</v>
      </c>
      <c r="G146" s="28" t="s">
        <v>80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30">
        <v>92.1</v>
      </c>
    </row>
    <row r="147" spans="1:18" ht="113.25" customHeight="1">
      <c r="A147" s="15"/>
      <c r="B147" s="38" t="s">
        <v>213</v>
      </c>
      <c r="C147" s="28" t="s">
        <v>27</v>
      </c>
      <c r="D147" s="37" t="s">
        <v>20</v>
      </c>
      <c r="E147" s="28" t="s">
        <v>17</v>
      </c>
      <c r="F147" s="37" t="s">
        <v>214</v>
      </c>
      <c r="G147" s="28" t="s">
        <v>72</v>
      </c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30">
        <v>2340.5</v>
      </c>
    </row>
    <row r="148" spans="1:18" ht="23.25" customHeight="1">
      <c r="A148" s="15"/>
      <c r="B148" s="41" t="s">
        <v>3</v>
      </c>
      <c r="C148" s="26" t="s">
        <v>27</v>
      </c>
      <c r="D148" s="35" t="s">
        <v>20</v>
      </c>
      <c r="E148" s="26" t="s">
        <v>12</v>
      </c>
      <c r="F148" s="35"/>
      <c r="G148" s="26"/>
      <c r="H148" s="24">
        <f aca="true" t="shared" si="38" ref="H148:R148">SUM(H149:H165)</f>
        <v>0</v>
      </c>
      <c r="I148" s="24">
        <f t="shared" si="38"/>
        <v>0</v>
      </c>
      <c r="J148" s="24">
        <f t="shared" si="38"/>
        <v>0</v>
      </c>
      <c r="K148" s="24">
        <f t="shared" si="38"/>
        <v>0</v>
      </c>
      <c r="L148" s="24">
        <f t="shared" si="38"/>
        <v>0</v>
      </c>
      <c r="M148" s="24">
        <f t="shared" si="38"/>
        <v>0</v>
      </c>
      <c r="N148" s="24">
        <f t="shared" si="38"/>
        <v>0</v>
      </c>
      <c r="O148" s="24">
        <f t="shared" si="38"/>
        <v>0</v>
      </c>
      <c r="P148" s="24">
        <f t="shared" si="38"/>
        <v>0</v>
      </c>
      <c r="Q148" s="24">
        <f t="shared" si="38"/>
        <v>0</v>
      </c>
      <c r="R148" s="24">
        <f t="shared" si="38"/>
        <v>7898.000000000002</v>
      </c>
    </row>
    <row r="149" spans="1:18" ht="175.5" customHeight="1">
      <c r="A149" s="15"/>
      <c r="B149" s="27" t="s">
        <v>215</v>
      </c>
      <c r="C149" s="28" t="s">
        <v>27</v>
      </c>
      <c r="D149" s="28" t="s">
        <v>20</v>
      </c>
      <c r="E149" s="28" t="s">
        <v>12</v>
      </c>
      <c r="F149" s="28" t="s">
        <v>216</v>
      </c>
      <c r="G149" s="37" t="s">
        <v>67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0">
        <v>232.4</v>
      </c>
    </row>
    <row r="150" spans="1:18" ht="135.75" customHeight="1">
      <c r="A150" s="15"/>
      <c r="B150" s="27" t="s">
        <v>217</v>
      </c>
      <c r="C150" s="28" t="s">
        <v>27</v>
      </c>
      <c r="D150" s="28" t="s">
        <v>20</v>
      </c>
      <c r="E150" s="28" t="s">
        <v>12</v>
      </c>
      <c r="F150" s="28" t="s">
        <v>216</v>
      </c>
      <c r="G150" s="37" t="s">
        <v>72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30">
        <v>30</v>
      </c>
    </row>
    <row r="151" spans="1:18" ht="144" customHeight="1">
      <c r="A151" s="15"/>
      <c r="B151" s="27" t="s">
        <v>218</v>
      </c>
      <c r="C151" s="28" t="s">
        <v>27</v>
      </c>
      <c r="D151" s="28" t="s">
        <v>20</v>
      </c>
      <c r="E151" s="28" t="s">
        <v>12</v>
      </c>
      <c r="F151" s="28" t="s">
        <v>219</v>
      </c>
      <c r="G151" s="28" t="s">
        <v>67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30">
        <v>1960.4</v>
      </c>
    </row>
    <row r="152" spans="1:18" ht="83.25" customHeight="1">
      <c r="A152" s="15"/>
      <c r="B152" s="27" t="s">
        <v>220</v>
      </c>
      <c r="C152" s="28" t="s">
        <v>27</v>
      </c>
      <c r="D152" s="28" t="s">
        <v>20</v>
      </c>
      <c r="E152" s="28" t="s">
        <v>12</v>
      </c>
      <c r="F152" s="28" t="s">
        <v>219</v>
      </c>
      <c r="G152" s="28" t="s">
        <v>72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30">
        <v>274.6</v>
      </c>
    </row>
    <row r="153" spans="1:18" ht="81.75" customHeight="1">
      <c r="A153" s="15"/>
      <c r="B153" s="27" t="s">
        <v>221</v>
      </c>
      <c r="C153" s="28" t="s">
        <v>27</v>
      </c>
      <c r="D153" s="28" t="s">
        <v>20</v>
      </c>
      <c r="E153" s="28" t="s">
        <v>12</v>
      </c>
      <c r="F153" s="28" t="s">
        <v>219</v>
      </c>
      <c r="G153" s="28" t="s">
        <v>74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30">
        <v>1.8</v>
      </c>
    </row>
    <row r="154" spans="1:18" ht="120" customHeight="1">
      <c r="A154" s="15"/>
      <c r="B154" s="27" t="s">
        <v>222</v>
      </c>
      <c r="C154" s="28" t="s">
        <v>27</v>
      </c>
      <c r="D154" s="28" t="s">
        <v>20</v>
      </c>
      <c r="E154" s="28" t="s">
        <v>12</v>
      </c>
      <c r="F154" s="28" t="s">
        <v>223</v>
      </c>
      <c r="G154" s="28" t="s">
        <v>67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30">
        <v>870.4</v>
      </c>
    </row>
    <row r="155" spans="1:18" ht="75.75" customHeight="1">
      <c r="A155" s="15"/>
      <c r="B155" s="27" t="s">
        <v>224</v>
      </c>
      <c r="C155" s="28" t="s">
        <v>27</v>
      </c>
      <c r="D155" s="28" t="s">
        <v>20</v>
      </c>
      <c r="E155" s="28" t="s">
        <v>12</v>
      </c>
      <c r="F155" s="28" t="s">
        <v>223</v>
      </c>
      <c r="G155" s="28" t="s">
        <v>72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30">
        <v>20.8</v>
      </c>
    </row>
    <row r="156" spans="1:18" ht="121.5" customHeight="1">
      <c r="A156" s="15"/>
      <c r="B156" s="27" t="s">
        <v>68</v>
      </c>
      <c r="C156" s="28" t="s">
        <v>27</v>
      </c>
      <c r="D156" s="28" t="s">
        <v>20</v>
      </c>
      <c r="E156" s="28" t="s">
        <v>12</v>
      </c>
      <c r="F156" s="28" t="s">
        <v>69</v>
      </c>
      <c r="G156" s="28" t="s">
        <v>67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30">
        <v>982.6</v>
      </c>
    </row>
    <row r="157" spans="1:18" ht="90" customHeight="1">
      <c r="A157" s="15"/>
      <c r="B157" s="27" t="s">
        <v>70</v>
      </c>
      <c r="C157" s="28" t="s">
        <v>27</v>
      </c>
      <c r="D157" s="28" t="s">
        <v>20</v>
      </c>
      <c r="E157" s="28" t="s">
        <v>12</v>
      </c>
      <c r="F157" s="28" t="s">
        <v>71</v>
      </c>
      <c r="G157" s="28" t="s">
        <v>72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30">
        <v>54.7</v>
      </c>
    </row>
    <row r="158" spans="1:18" ht="74.25" customHeight="1">
      <c r="A158" s="15"/>
      <c r="B158" s="27" t="s">
        <v>225</v>
      </c>
      <c r="C158" s="28" t="s">
        <v>27</v>
      </c>
      <c r="D158" s="28" t="s">
        <v>20</v>
      </c>
      <c r="E158" s="28" t="s">
        <v>12</v>
      </c>
      <c r="F158" s="28" t="s">
        <v>226</v>
      </c>
      <c r="G158" s="28" t="s">
        <v>72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30">
        <v>1191.6</v>
      </c>
    </row>
    <row r="159" spans="1:18" ht="74.25" customHeight="1">
      <c r="A159" s="15"/>
      <c r="B159" s="27" t="s">
        <v>98</v>
      </c>
      <c r="C159" s="28" t="s">
        <v>27</v>
      </c>
      <c r="D159" s="28" t="s">
        <v>20</v>
      </c>
      <c r="E159" s="28" t="s">
        <v>12</v>
      </c>
      <c r="F159" s="28" t="s">
        <v>99</v>
      </c>
      <c r="G159" s="28" t="s">
        <v>72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30">
        <v>20</v>
      </c>
    </row>
    <row r="160" spans="1:18" ht="72.75" customHeight="1">
      <c r="A160" s="15"/>
      <c r="B160" s="27" t="s">
        <v>227</v>
      </c>
      <c r="C160" s="28" t="s">
        <v>27</v>
      </c>
      <c r="D160" s="28" t="s">
        <v>20</v>
      </c>
      <c r="E160" s="28" t="s">
        <v>12</v>
      </c>
      <c r="F160" s="28" t="s">
        <v>228</v>
      </c>
      <c r="G160" s="28" t="s">
        <v>72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30">
        <v>55.1</v>
      </c>
    </row>
    <row r="161" spans="1:18" ht="74.25" customHeight="1">
      <c r="A161" s="15"/>
      <c r="B161" s="27" t="s">
        <v>100</v>
      </c>
      <c r="C161" s="28" t="s">
        <v>27</v>
      </c>
      <c r="D161" s="28" t="s">
        <v>20</v>
      </c>
      <c r="E161" s="28" t="s">
        <v>12</v>
      </c>
      <c r="F161" s="28" t="s">
        <v>101</v>
      </c>
      <c r="G161" s="28" t="s">
        <v>72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30">
        <v>97.7</v>
      </c>
    </row>
    <row r="162" spans="1:18" ht="59.25" customHeight="1">
      <c r="A162" s="15"/>
      <c r="B162" s="27" t="s">
        <v>229</v>
      </c>
      <c r="C162" s="28" t="s">
        <v>27</v>
      </c>
      <c r="D162" s="28" t="s">
        <v>20</v>
      </c>
      <c r="E162" s="28" t="s">
        <v>12</v>
      </c>
      <c r="F162" s="28" t="s">
        <v>230</v>
      </c>
      <c r="G162" s="28" t="s">
        <v>72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30">
        <v>1739.3</v>
      </c>
    </row>
    <row r="163" spans="1:18" ht="77.25" customHeight="1">
      <c r="A163" s="15"/>
      <c r="B163" s="27" t="s">
        <v>174</v>
      </c>
      <c r="C163" s="28" t="s">
        <v>27</v>
      </c>
      <c r="D163" s="28" t="s">
        <v>20</v>
      </c>
      <c r="E163" s="28" t="s">
        <v>12</v>
      </c>
      <c r="F163" s="28" t="s">
        <v>175</v>
      </c>
      <c r="G163" s="28" t="s">
        <v>72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30">
        <v>63.8</v>
      </c>
    </row>
    <row r="164" spans="1:18" ht="113.25" customHeight="1">
      <c r="A164" s="15"/>
      <c r="B164" s="27" t="s">
        <v>231</v>
      </c>
      <c r="C164" s="28" t="s">
        <v>27</v>
      </c>
      <c r="D164" s="28" t="s">
        <v>20</v>
      </c>
      <c r="E164" s="28" t="s">
        <v>12</v>
      </c>
      <c r="F164" s="28" t="s">
        <v>106</v>
      </c>
      <c r="G164" s="28" t="s">
        <v>72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30">
        <v>20</v>
      </c>
    </row>
    <row r="165" spans="1:18" ht="102.75" customHeight="1">
      <c r="A165" s="15"/>
      <c r="B165" s="27" t="s">
        <v>163</v>
      </c>
      <c r="C165" s="28" t="s">
        <v>27</v>
      </c>
      <c r="D165" s="28" t="s">
        <v>20</v>
      </c>
      <c r="E165" s="28" t="s">
        <v>12</v>
      </c>
      <c r="F165" s="28" t="s">
        <v>164</v>
      </c>
      <c r="G165" s="28" t="s">
        <v>72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30">
        <v>282.8</v>
      </c>
    </row>
    <row r="166" spans="1:18" ht="15.75">
      <c r="A166" s="15"/>
      <c r="B166" s="25" t="s">
        <v>182</v>
      </c>
      <c r="C166" s="26" t="s">
        <v>27</v>
      </c>
      <c r="D166" s="26" t="s">
        <v>15</v>
      </c>
      <c r="E166" s="26"/>
      <c r="F166" s="26"/>
      <c r="G166" s="26"/>
      <c r="H166" s="24">
        <f aca="true" t="shared" si="39" ref="H166:R166">H167+H170</f>
        <v>0</v>
      </c>
      <c r="I166" s="24">
        <f t="shared" si="39"/>
        <v>0</v>
      </c>
      <c r="J166" s="24">
        <f t="shared" si="39"/>
        <v>0</v>
      </c>
      <c r="K166" s="24">
        <f t="shared" si="39"/>
        <v>0</v>
      </c>
      <c r="L166" s="24">
        <f t="shared" si="39"/>
        <v>0</v>
      </c>
      <c r="M166" s="24">
        <f t="shared" si="39"/>
        <v>0</v>
      </c>
      <c r="N166" s="24">
        <f t="shared" si="39"/>
        <v>0</v>
      </c>
      <c r="O166" s="24">
        <f t="shared" si="39"/>
        <v>0</v>
      </c>
      <c r="P166" s="24">
        <f t="shared" si="39"/>
        <v>0</v>
      </c>
      <c r="Q166" s="24">
        <f t="shared" si="39"/>
        <v>0</v>
      </c>
      <c r="R166" s="24">
        <f t="shared" si="39"/>
        <v>7168.4</v>
      </c>
    </row>
    <row r="167" spans="1:18" ht="15.75">
      <c r="A167" s="15"/>
      <c r="B167" s="25" t="s">
        <v>32</v>
      </c>
      <c r="C167" s="26" t="s">
        <v>27</v>
      </c>
      <c r="D167" s="26" t="s">
        <v>15</v>
      </c>
      <c r="E167" s="26" t="s">
        <v>14</v>
      </c>
      <c r="F167" s="26"/>
      <c r="G167" s="26"/>
      <c r="H167" s="24">
        <f aca="true" t="shared" si="40" ref="H167:R167">SUM(H168:H169)</f>
        <v>0</v>
      </c>
      <c r="I167" s="24">
        <f t="shared" si="40"/>
        <v>0</v>
      </c>
      <c r="J167" s="24">
        <f t="shared" si="40"/>
        <v>0</v>
      </c>
      <c r="K167" s="24">
        <f t="shared" si="40"/>
        <v>0</v>
      </c>
      <c r="L167" s="24">
        <f t="shared" si="40"/>
        <v>0</v>
      </c>
      <c r="M167" s="24">
        <f t="shared" si="40"/>
        <v>0</v>
      </c>
      <c r="N167" s="24">
        <f t="shared" si="40"/>
        <v>0</v>
      </c>
      <c r="O167" s="24">
        <f t="shared" si="40"/>
        <v>0</v>
      </c>
      <c r="P167" s="24">
        <f t="shared" si="40"/>
        <v>0</v>
      </c>
      <c r="Q167" s="24">
        <f t="shared" si="40"/>
        <v>0</v>
      </c>
      <c r="R167" s="24">
        <f t="shared" si="40"/>
        <v>6643.4</v>
      </c>
    </row>
    <row r="168" spans="1:18" ht="89.25" customHeight="1">
      <c r="A168" s="15"/>
      <c r="B168" s="27" t="s">
        <v>232</v>
      </c>
      <c r="C168" s="28" t="s">
        <v>27</v>
      </c>
      <c r="D168" s="37" t="s">
        <v>15</v>
      </c>
      <c r="E168" s="28" t="s">
        <v>14</v>
      </c>
      <c r="F168" s="37" t="s">
        <v>233</v>
      </c>
      <c r="G168" s="28" t="s">
        <v>80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30">
        <v>825</v>
      </c>
    </row>
    <row r="169" spans="1:18" ht="53.25" customHeight="1">
      <c r="A169" s="15"/>
      <c r="B169" s="27" t="s">
        <v>234</v>
      </c>
      <c r="C169" s="28" t="s">
        <v>27</v>
      </c>
      <c r="D169" s="37" t="s">
        <v>15</v>
      </c>
      <c r="E169" s="28" t="s">
        <v>14</v>
      </c>
      <c r="F169" s="37" t="s">
        <v>235</v>
      </c>
      <c r="G169" s="28" t="s">
        <v>80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0">
        <v>5818.4</v>
      </c>
    </row>
    <row r="170" spans="1:18" ht="31.5">
      <c r="A170" s="15"/>
      <c r="B170" s="21" t="s">
        <v>34</v>
      </c>
      <c r="C170" s="35" t="s">
        <v>27</v>
      </c>
      <c r="D170" s="35" t="s">
        <v>15</v>
      </c>
      <c r="E170" s="35" t="s">
        <v>18</v>
      </c>
      <c r="F170" s="37"/>
      <c r="G170" s="28"/>
      <c r="H170" s="24">
        <f aca="true" t="shared" si="41" ref="H170:R170">H172+H171</f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4">
        <f t="shared" si="41"/>
        <v>0</v>
      </c>
      <c r="O170" s="24">
        <f t="shared" si="41"/>
        <v>0</v>
      </c>
      <c r="P170" s="24">
        <f t="shared" si="41"/>
        <v>0</v>
      </c>
      <c r="Q170" s="24">
        <f t="shared" si="41"/>
        <v>0</v>
      </c>
      <c r="R170" s="24">
        <f t="shared" si="41"/>
        <v>525</v>
      </c>
    </row>
    <row r="171" spans="1:18" ht="106.5" customHeight="1">
      <c r="A171" s="15"/>
      <c r="B171" s="27" t="s">
        <v>163</v>
      </c>
      <c r="C171" s="28" t="s">
        <v>27</v>
      </c>
      <c r="D171" s="28" t="s">
        <v>15</v>
      </c>
      <c r="E171" s="28" t="s">
        <v>18</v>
      </c>
      <c r="F171" s="28" t="s">
        <v>164</v>
      </c>
      <c r="G171" s="28" t="s">
        <v>72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30">
        <v>262.5</v>
      </c>
    </row>
    <row r="172" spans="1:18" ht="77.25" customHeight="1">
      <c r="A172" s="15"/>
      <c r="B172" s="27" t="s">
        <v>236</v>
      </c>
      <c r="C172" s="28" t="s">
        <v>27</v>
      </c>
      <c r="D172" s="37" t="s">
        <v>15</v>
      </c>
      <c r="E172" s="28" t="s">
        <v>18</v>
      </c>
      <c r="F172" s="37" t="s">
        <v>237</v>
      </c>
      <c r="G172" s="28" t="s">
        <v>72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30">
        <v>262.5</v>
      </c>
    </row>
    <row r="173" spans="1:18" ht="34.5" customHeight="1">
      <c r="A173" s="15"/>
      <c r="B173" s="25" t="s">
        <v>44</v>
      </c>
      <c r="C173" s="26" t="s">
        <v>37</v>
      </c>
      <c r="D173" s="26"/>
      <c r="E173" s="26"/>
      <c r="F173" s="26"/>
      <c r="G173" s="26"/>
      <c r="H173" s="24">
        <f aca="true" t="shared" si="42" ref="H173:R173">H174</f>
        <v>0</v>
      </c>
      <c r="I173" s="24">
        <f t="shared" si="42"/>
        <v>0</v>
      </c>
      <c r="J173" s="24">
        <f t="shared" si="42"/>
        <v>0</v>
      </c>
      <c r="K173" s="24">
        <f t="shared" si="42"/>
        <v>0</v>
      </c>
      <c r="L173" s="24">
        <f t="shared" si="42"/>
        <v>0</v>
      </c>
      <c r="M173" s="24">
        <f t="shared" si="42"/>
        <v>0</v>
      </c>
      <c r="N173" s="24">
        <f t="shared" si="42"/>
        <v>0</v>
      </c>
      <c r="O173" s="24">
        <f t="shared" si="42"/>
        <v>0</v>
      </c>
      <c r="P173" s="24">
        <f t="shared" si="42"/>
        <v>0</v>
      </c>
      <c r="Q173" s="24">
        <f t="shared" si="42"/>
        <v>0</v>
      </c>
      <c r="R173" s="24">
        <f t="shared" si="42"/>
        <v>2503.3</v>
      </c>
    </row>
    <row r="174" spans="1:18" ht="18.75" customHeight="1">
      <c r="A174" s="15"/>
      <c r="B174" s="25" t="s">
        <v>64</v>
      </c>
      <c r="C174" s="26" t="s">
        <v>37</v>
      </c>
      <c r="D174" s="26" t="s">
        <v>13</v>
      </c>
      <c r="E174" s="26"/>
      <c r="F174" s="26"/>
      <c r="G174" s="26"/>
      <c r="H174" s="24">
        <f aca="true" t="shared" si="43" ref="H174:R174">H175+H180</f>
        <v>0</v>
      </c>
      <c r="I174" s="24">
        <f t="shared" si="43"/>
        <v>0</v>
      </c>
      <c r="J174" s="24">
        <f t="shared" si="43"/>
        <v>0</v>
      </c>
      <c r="K174" s="24">
        <f t="shared" si="43"/>
        <v>0</v>
      </c>
      <c r="L174" s="24">
        <f t="shared" si="43"/>
        <v>0</v>
      </c>
      <c r="M174" s="24">
        <f t="shared" si="43"/>
        <v>0</v>
      </c>
      <c r="N174" s="24">
        <f t="shared" si="43"/>
        <v>0</v>
      </c>
      <c r="O174" s="24">
        <f t="shared" si="43"/>
        <v>0</v>
      </c>
      <c r="P174" s="24">
        <f t="shared" si="43"/>
        <v>0</v>
      </c>
      <c r="Q174" s="24">
        <f t="shared" si="43"/>
        <v>0</v>
      </c>
      <c r="R174" s="24">
        <f t="shared" si="43"/>
        <v>2503.3</v>
      </c>
    </row>
    <row r="175" spans="1:18" ht="65.25" customHeight="1">
      <c r="A175" s="15"/>
      <c r="B175" s="25" t="s">
        <v>38</v>
      </c>
      <c r="C175" s="26" t="s">
        <v>37</v>
      </c>
      <c r="D175" s="26" t="s">
        <v>13</v>
      </c>
      <c r="E175" s="26" t="s">
        <v>16</v>
      </c>
      <c r="F175" s="26"/>
      <c r="G175" s="26"/>
      <c r="H175" s="24">
        <f aca="true" t="shared" si="44" ref="H175:R175">H177+H178+H179+H176</f>
        <v>0</v>
      </c>
      <c r="I175" s="24">
        <f t="shared" si="44"/>
        <v>0</v>
      </c>
      <c r="J175" s="24">
        <f t="shared" si="44"/>
        <v>0</v>
      </c>
      <c r="K175" s="24">
        <f t="shared" si="44"/>
        <v>0</v>
      </c>
      <c r="L175" s="24">
        <f t="shared" si="44"/>
        <v>0</v>
      </c>
      <c r="M175" s="24">
        <f t="shared" si="44"/>
        <v>0</v>
      </c>
      <c r="N175" s="24">
        <f t="shared" si="44"/>
        <v>0</v>
      </c>
      <c r="O175" s="24">
        <f t="shared" si="44"/>
        <v>0</v>
      </c>
      <c r="P175" s="24">
        <f t="shared" si="44"/>
        <v>0</v>
      </c>
      <c r="Q175" s="24">
        <f t="shared" si="44"/>
        <v>0</v>
      </c>
      <c r="R175" s="24">
        <f t="shared" si="44"/>
        <v>1142.4</v>
      </c>
    </row>
    <row r="176" spans="1:18" ht="136.5" customHeight="1">
      <c r="A176" s="15"/>
      <c r="B176" s="27" t="s">
        <v>238</v>
      </c>
      <c r="C176" s="28" t="s">
        <v>37</v>
      </c>
      <c r="D176" s="28" t="s">
        <v>239</v>
      </c>
      <c r="E176" s="28" t="s">
        <v>16</v>
      </c>
      <c r="F176" s="28" t="s">
        <v>240</v>
      </c>
      <c r="G176" s="28" t="s">
        <v>67</v>
      </c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30">
        <v>158.2</v>
      </c>
    </row>
    <row r="177" spans="1:18" ht="135.75" customHeight="1">
      <c r="A177" s="15"/>
      <c r="B177" s="27" t="s">
        <v>241</v>
      </c>
      <c r="C177" s="28" t="s">
        <v>37</v>
      </c>
      <c r="D177" s="28" t="s">
        <v>239</v>
      </c>
      <c r="E177" s="28" t="s">
        <v>16</v>
      </c>
      <c r="F177" s="28" t="s">
        <v>242</v>
      </c>
      <c r="G177" s="28" t="s">
        <v>67</v>
      </c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0">
        <v>550.6</v>
      </c>
    </row>
    <row r="178" spans="1:18" ht="116.25" customHeight="1">
      <c r="A178" s="15"/>
      <c r="B178" s="27" t="s">
        <v>243</v>
      </c>
      <c r="C178" s="28" t="s">
        <v>37</v>
      </c>
      <c r="D178" s="28" t="s">
        <v>13</v>
      </c>
      <c r="E178" s="28" t="s">
        <v>16</v>
      </c>
      <c r="F178" s="28" t="s">
        <v>244</v>
      </c>
      <c r="G178" s="28" t="s">
        <v>67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30">
        <v>229.8</v>
      </c>
    </row>
    <row r="179" spans="1:18" ht="79.5" customHeight="1">
      <c r="A179" s="15"/>
      <c r="B179" s="27" t="s">
        <v>245</v>
      </c>
      <c r="C179" s="28" t="s">
        <v>37</v>
      </c>
      <c r="D179" s="28" t="s">
        <v>13</v>
      </c>
      <c r="E179" s="28" t="s">
        <v>16</v>
      </c>
      <c r="F179" s="28" t="s">
        <v>246</v>
      </c>
      <c r="G179" s="28" t="s">
        <v>72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30">
        <v>203.8</v>
      </c>
    </row>
    <row r="180" spans="1:18" ht="49.5" customHeight="1">
      <c r="A180" s="15"/>
      <c r="B180" s="25" t="s">
        <v>247</v>
      </c>
      <c r="C180" s="26" t="s">
        <v>37</v>
      </c>
      <c r="D180" s="26" t="s">
        <v>13</v>
      </c>
      <c r="E180" s="26" t="s">
        <v>18</v>
      </c>
      <c r="F180" s="26"/>
      <c r="G180" s="26"/>
      <c r="H180" s="24">
        <f aca="true" t="shared" si="45" ref="H180:R180">H181+H182+H183+H184</f>
        <v>0</v>
      </c>
      <c r="I180" s="24">
        <f t="shared" si="45"/>
        <v>0</v>
      </c>
      <c r="J180" s="24">
        <f t="shared" si="45"/>
        <v>0</v>
      </c>
      <c r="K180" s="24">
        <f t="shared" si="45"/>
        <v>0</v>
      </c>
      <c r="L180" s="24">
        <f t="shared" si="45"/>
        <v>0</v>
      </c>
      <c r="M180" s="24">
        <f t="shared" si="45"/>
        <v>0</v>
      </c>
      <c r="N180" s="24">
        <f t="shared" si="45"/>
        <v>0</v>
      </c>
      <c r="O180" s="24">
        <f t="shared" si="45"/>
        <v>0</v>
      </c>
      <c r="P180" s="24">
        <f t="shared" si="45"/>
        <v>0</v>
      </c>
      <c r="Q180" s="24">
        <f t="shared" si="45"/>
        <v>0</v>
      </c>
      <c r="R180" s="24">
        <f t="shared" si="45"/>
        <v>1360.9</v>
      </c>
    </row>
    <row r="181" spans="1:18" ht="130.5" customHeight="1">
      <c r="A181" s="15"/>
      <c r="B181" s="27" t="s">
        <v>248</v>
      </c>
      <c r="C181" s="28" t="s">
        <v>37</v>
      </c>
      <c r="D181" s="28" t="s">
        <v>13</v>
      </c>
      <c r="E181" s="28" t="s">
        <v>18</v>
      </c>
      <c r="F181" s="28" t="s">
        <v>249</v>
      </c>
      <c r="G181" s="28" t="s">
        <v>67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>
        <v>375.3</v>
      </c>
    </row>
    <row r="182" spans="1:18" ht="145.5" customHeight="1">
      <c r="A182" s="15"/>
      <c r="B182" s="27" t="s">
        <v>250</v>
      </c>
      <c r="C182" s="28" t="s">
        <v>37</v>
      </c>
      <c r="D182" s="28" t="s">
        <v>13</v>
      </c>
      <c r="E182" s="28" t="s">
        <v>18</v>
      </c>
      <c r="F182" s="28" t="s">
        <v>251</v>
      </c>
      <c r="G182" s="28" t="s">
        <v>67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30">
        <v>454.6</v>
      </c>
    </row>
    <row r="183" spans="1:18" ht="103.5" customHeight="1">
      <c r="A183" s="15"/>
      <c r="B183" s="27" t="s">
        <v>252</v>
      </c>
      <c r="C183" s="28" t="s">
        <v>37</v>
      </c>
      <c r="D183" s="28" t="s">
        <v>13</v>
      </c>
      <c r="E183" s="28" t="s">
        <v>18</v>
      </c>
      <c r="F183" s="28" t="s">
        <v>253</v>
      </c>
      <c r="G183" s="28" t="s">
        <v>72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0">
        <v>528.5</v>
      </c>
    </row>
    <row r="184" spans="1:18" ht="73.5" customHeight="1">
      <c r="A184" s="15"/>
      <c r="B184" s="27" t="s">
        <v>254</v>
      </c>
      <c r="C184" s="28" t="s">
        <v>37</v>
      </c>
      <c r="D184" s="28" t="s">
        <v>13</v>
      </c>
      <c r="E184" s="28" t="s">
        <v>18</v>
      </c>
      <c r="F184" s="28" t="s">
        <v>255</v>
      </c>
      <c r="G184" s="28" t="s">
        <v>74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0">
        <v>2.5</v>
      </c>
    </row>
    <row r="185" spans="1:18" ht="48" customHeight="1">
      <c r="A185" s="15"/>
      <c r="B185" s="21" t="s">
        <v>45</v>
      </c>
      <c r="C185" s="35" t="s">
        <v>39</v>
      </c>
      <c r="D185" s="35"/>
      <c r="E185" s="35"/>
      <c r="F185" s="35"/>
      <c r="G185" s="35"/>
      <c r="H185" s="24" t="e">
        <f aca="true" t="shared" si="46" ref="H185:R185">H186</f>
        <v>#REF!</v>
      </c>
      <c r="I185" s="24" t="e">
        <f t="shared" si="46"/>
        <v>#REF!</v>
      </c>
      <c r="J185" s="24" t="e">
        <f t="shared" si="46"/>
        <v>#REF!</v>
      </c>
      <c r="K185" s="24" t="e">
        <f t="shared" si="46"/>
        <v>#REF!</v>
      </c>
      <c r="L185" s="24" t="e">
        <f t="shared" si="46"/>
        <v>#REF!</v>
      </c>
      <c r="M185" s="24" t="e">
        <f t="shared" si="46"/>
        <v>#REF!</v>
      </c>
      <c r="N185" s="24" t="e">
        <f t="shared" si="46"/>
        <v>#REF!</v>
      </c>
      <c r="O185" s="24" t="e">
        <f t="shared" si="46"/>
        <v>#REF!</v>
      </c>
      <c r="P185" s="24" t="e">
        <f t="shared" si="46"/>
        <v>#REF!</v>
      </c>
      <c r="Q185" s="24" t="e">
        <f t="shared" si="46"/>
        <v>#REF!</v>
      </c>
      <c r="R185" s="24">
        <f t="shared" si="46"/>
        <v>84961.30000000002</v>
      </c>
    </row>
    <row r="186" spans="1:18" ht="15.75">
      <c r="A186" s="15"/>
      <c r="B186" s="25" t="s">
        <v>182</v>
      </c>
      <c r="C186" s="26" t="s">
        <v>39</v>
      </c>
      <c r="D186" s="26" t="s">
        <v>15</v>
      </c>
      <c r="E186" s="26"/>
      <c r="F186" s="26"/>
      <c r="G186" s="26"/>
      <c r="H186" s="24" t="e">
        <f aca="true" t="shared" si="47" ref="H186:R186">H187+H189+H206+H212</f>
        <v>#REF!</v>
      </c>
      <c r="I186" s="24" t="e">
        <f t="shared" si="47"/>
        <v>#REF!</v>
      </c>
      <c r="J186" s="24" t="e">
        <f t="shared" si="47"/>
        <v>#REF!</v>
      </c>
      <c r="K186" s="24" t="e">
        <f t="shared" si="47"/>
        <v>#REF!</v>
      </c>
      <c r="L186" s="24" t="e">
        <f t="shared" si="47"/>
        <v>#REF!</v>
      </c>
      <c r="M186" s="24" t="e">
        <f t="shared" si="47"/>
        <v>#REF!</v>
      </c>
      <c r="N186" s="24" t="e">
        <f t="shared" si="47"/>
        <v>#REF!</v>
      </c>
      <c r="O186" s="24" t="e">
        <f t="shared" si="47"/>
        <v>#REF!</v>
      </c>
      <c r="P186" s="24" t="e">
        <f t="shared" si="47"/>
        <v>#REF!</v>
      </c>
      <c r="Q186" s="24" t="e">
        <f t="shared" si="47"/>
        <v>#REF!</v>
      </c>
      <c r="R186" s="24">
        <f t="shared" si="47"/>
        <v>84961.30000000002</v>
      </c>
    </row>
    <row r="187" spans="1:18" ht="15.75">
      <c r="A187" s="15"/>
      <c r="B187" s="21" t="s">
        <v>28</v>
      </c>
      <c r="C187" s="35" t="s">
        <v>39</v>
      </c>
      <c r="D187" s="35" t="s">
        <v>15</v>
      </c>
      <c r="E187" s="35" t="s">
        <v>13</v>
      </c>
      <c r="F187" s="35"/>
      <c r="G187" s="35"/>
      <c r="H187" s="24">
        <f aca="true" t="shared" si="48" ref="H187:R187">H188</f>
        <v>0</v>
      </c>
      <c r="I187" s="24">
        <f t="shared" si="48"/>
        <v>0</v>
      </c>
      <c r="J187" s="24">
        <f t="shared" si="48"/>
        <v>0</v>
      </c>
      <c r="K187" s="24">
        <f t="shared" si="48"/>
        <v>0</v>
      </c>
      <c r="L187" s="24">
        <f t="shared" si="48"/>
        <v>0</v>
      </c>
      <c r="M187" s="24">
        <f t="shared" si="48"/>
        <v>0</v>
      </c>
      <c r="N187" s="24">
        <f t="shared" si="48"/>
        <v>0</v>
      </c>
      <c r="O187" s="24">
        <f t="shared" si="48"/>
        <v>0</v>
      </c>
      <c r="P187" s="24">
        <f t="shared" si="48"/>
        <v>0</v>
      </c>
      <c r="Q187" s="24">
        <f t="shared" si="48"/>
        <v>0</v>
      </c>
      <c r="R187" s="24">
        <f t="shared" si="48"/>
        <v>874.6</v>
      </c>
    </row>
    <row r="188" spans="1:18" ht="63.75" customHeight="1">
      <c r="A188" s="15"/>
      <c r="B188" s="36" t="s">
        <v>256</v>
      </c>
      <c r="C188" s="37" t="s">
        <v>39</v>
      </c>
      <c r="D188" s="37" t="s">
        <v>15</v>
      </c>
      <c r="E188" s="37" t="s">
        <v>13</v>
      </c>
      <c r="F188" s="37" t="s">
        <v>257</v>
      </c>
      <c r="G188" s="37" t="s">
        <v>80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30">
        <v>874.6</v>
      </c>
    </row>
    <row r="189" spans="1:18" ht="15.75">
      <c r="A189" s="15"/>
      <c r="B189" s="21" t="s">
        <v>5</v>
      </c>
      <c r="C189" s="35" t="s">
        <v>39</v>
      </c>
      <c r="D189" s="35" t="s">
        <v>15</v>
      </c>
      <c r="E189" s="35" t="s">
        <v>16</v>
      </c>
      <c r="F189" s="35"/>
      <c r="G189" s="35"/>
      <c r="H189" s="24">
        <f aca="true" t="shared" si="49" ref="H189:R189">SUBTOTAL(9,H190:H205)</f>
        <v>0</v>
      </c>
      <c r="I189" s="24">
        <f t="shared" si="49"/>
        <v>0</v>
      </c>
      <c r="J189" s="24">
        <f t="shared" si="49"/>
        <v>0</v>
      </c>
      <c r="K189" s="24">
        <f t="shared" si="49"/>
        <v>0</v>
      </c>
      <c r="L189" s="24">
        <f t="shared" si="49"/>
        <v>0</v>
      </c>
      <c r="M189" s="24">
        <f t="shared" si="49"/>
        <v>0</v>
      </c>
      <c r="N189" s="24">
        <f t="shared" si="49"/>
        <v>0</v>
      </c>
      <c r="O189" s="24">
        <f t="shared" si="49"/>
        <v>0</v>
      </c>
      <c r="P189" s="24">
        <f t="shared" si="49"/>
        <v>0</v>
      </c>
      <c r="Q189" s="24">
        <f t="shared" si="49"/>
        <v>0</v>
      </c>
      <c r="R189" s="24">
        <f t="shared" si="49"/>
        <v>70572.6</v>
      </c>
    </row>
    <row r="190" spans="1:18" ht="34.5" customHeight="1">
      <c r="A190" s="15"/>
      <c r="B190" s="36" t="s">
        <v>258</v>
      </c>
      <c r="C190" s="37" t="s">
        <v>39</v>
      </c>
      <c r="D190" s="37" t="s">
        <v>15</v>
      </c>
      <c r="E190" s="37" t="s">
        <v>16</v>
      </c>
      <c r="F190" s="37" t="s">
        <v>259</v>
      </c>
      <c r="G190" s="37" t="s">
        <v>80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30">
        <v>199.9</v>
      </c>
    </row>
    <row r="191" spans="1:18" ht="61.5" customHeight="1">
      <c r="A191" s="15"/>
      <c r="B191" s="36" t="s">
        <v>260</v>
      </c>
      <c r="C191" s="37" t="s">
        <v>39</v>
      </c>
      <c r="D191" s="37" t="s">
        <v>15</v>
      </c>
      <c r="E191" s="37" t="s">
        <v>16</v>
      </c>
      <c r="F191" s="37" t="s">
        <v>261</v>
      </c>
      <c r="G191" s="37" t="s">
        <v>72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30">
        <v>57.3</v>
      </c>
    </row>
    <row r="192" spans="1:18" ht="47.25" customHeight="1">
      <c r="A192" s="15"/>
      <c r="B192" s="36" t="s">
        <v>262</v>
      </c>
      <c r="C192" s="37" t="s">
        <v>39</v>
      </c>
      <c r="D192" s="37" t="s">
        <v>15</v>
      </c>
      <c r="E192" s="37" t="s">
        <v>16</v>
      </c>
      <c r="F192" s="37" t="s">
        <v>261</v>
      </c>
      <c r="G192" s="37" t="s">
        <v>80</v>
      </c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30">
        <v>18835.7</v>
      </c>
    </row>
    <row r="193" spans="1:18" ht="57.75" customHeight="1">
      <c r="A193" s="15"/>
      <c r="B193" s="36" t="s">
        <v>263</v>
      </c>
      <c r="C193" s="37" t="s">
        <v>39</v>
      </c>
      <c r="D193" s="37" t="s">
        <v>15</v>
      </c>
      <c r="E193" s="37" t="s">
        <v>16</v>
      </c>
      <c r="F193" s="37" t="s">
        <v>264</v>
      </c>
      <c r="G193" s="37" t="s">
        <v>72</v>
      </c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30">
        <v>14.6</v>
      </c>
    </row>
    <row r="194" spans="1:18" ht="45.75" customHeight="1">
      <c r="A194" s="15"/>
      <c r="B194" s="36" t="s">
        <v>265</v>
      </c>
      <c r="C194" s="37" t="s">
        <v>39</v>
      </c>
      <c r="D194" s="37" t="s">
        <v>15</v>
      </c>
      <c r="E194" s="37" t="s">
        <v>16</v>
      </c>
      <c r="F194" s="37" t="s">
        <v>264</v>
      </c>
      <c r="G194" s="37" t="s">
        <v>80</v>
      </c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30">
        <v>1930.9</v>
      </c>
    </row>
    <row r="195" spans="1:18" ht="54" customHeight="1">
      <c r="A195" s="15"/>
      <c r="B195" s="36" t="s">
        <v>266</v>
      </c>
      <c r="C195" s="37" t="s">
        <v>39</v>
      </c>
      <c r="D195" s="37" t="s">
        <v>15</v>
      </c>
      <c r="E195" s="37" t="s">
        <v>16</v>
      </c>
      <c r="F195" s="37" t="s">
        <v>267</v>
      </c>
      <c r="G195" s="37" t="s">
        <v>72</v>
      </c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30">
        <v>9.6</v>
      </c>
    </row>
    <row r="196" spans="1:18" ht="50.25" customHeight="1">
      <c r="A196" s="15"/>
      <c r="B196" s="36" t="s">
        <v>268</v>
      </c>
      <c r="C196" s="37" t="s">
        <v>39</v>
      </c>
      <c r="D196" s="37" t="s">
        <v>15</v>
      </c>
      <c r="E196" s="37" t="s">
        <v>16</v>
      </c>
      <c r="F196" s="37" t="s">
        <v>267</v>
      </c>
      <c r="G196" s="37" t="s">
        <v>80</v>
      </c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30">
        <v>4561</v>
      </c>
    </row>
    <row r="197" spans="1:18" ht="43.5" customHeight="1">
      <c r="A197" s="15"/>
      <c r="B197" s="36" t="s">
        <v>269</v>
      </c>
      <c r="C197" s="37" t="s">
        <v>39</v>
      </c>
      <c r="D197" s="37" t="s">
        <v>15</v>
      </c>
      <c r="E197" s="37" t="s">
        <v>16</v>
      </c>
      <c r="F197" s="37" t="s">
        <v>270</v>
      </c>
      <c r="G197" s="37" t="s">
        <v>72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30">
        <v>54.1</v>
      </c>
    </row>
    <row r="198" spans="1:18" ht="47.25" customHeight="1">
      <c r="A198" s="15"/>
      <c r="B198" s="36" t="s">
        <v>271</v>
      </c>
      <c r="C198" s="37" t="s">
        <v>39</v>
      </c>
      <c r="D198" s="37" t="s">
        <v>15</v>
      </c>
      <c r="E198" s="37" t="s">
        <v>16</v>
      </c>
      <c r="F198" s="37" t="s">
        <v>270</v>
      </c>
      <c r="G198" s="37" t="s">
        <v>80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30">
        <v>16320.2</v>
      </c>
    </row>
    <row r="199" spans="1:18" ht="66.75" customHeight="1">
      <c r="A199" s="15"/>
      <c r="B199" s="36" t="s">
        <v>272</v>
      </c>
      <c r="C199" s="37" t="s">
        <v>39</v>
      </c>
      <c r="D199" s="37" t="s">
        <v>15</v>
      </c>
      <c r="E199" s="37" t="s">
        <v>16</v>
      </c>
      <c r="F199" s="37" t="s">
        <v>273</v>
      </c>
      <c r="G199" s="37" t="s">
        <v>72</v>
      </c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30">
        <v>43.4</v>
      </c>
    </row>
    <row r="200" spans="1:18" ht="72" customHeight="1">
      <c r="A200" s="15"/>
      <c r="B200" s="36" t="s">
        <v>274</v>
      </c>
      <c r="C200" s="37" t="s">
        <v>39</v>
      </c>
      <c r="D200" s="37" t="s">
        <v>15</v>
      </c>
      <c r="E200" s="37" t="s">
        <v>16</v>
      </c>
      <c r="F200" s="37" t="s">
        <v>273</v>
      </c>
      <c r="G200" s="37" t="s">
        <v>80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30">
        <v>8712.5</v>
      </c>
    </row>
    <row r="201" spans="1:18" ht="40.5" customHeight="1">
      <c r="A201" s="15"/>
      <c r="B201" s="36" t="s">
        <v>275</v>
      </c>
      <c r="C201" s="37" t="s">
        <v>39</v>
      </c>
      <c r="D201" s="37" t="s">
        <v>15</v>
      </c>
      <c r="E201" s="37" t="s">
        <v>16</v>
      </c>
      <c r="F201" s="37" t="s">
        <v>276</v>
      </c>
      <c r="G201" s="37" t="s">
        <v>80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30">
        <v>53.1</v>
      </c>
    </row>
    <row r="202" spans="1:18" ht="66" customHeight="1">
      <c r="A202" s="15"/>
      <c r="B202" s="36" t="s">
        <v>277</v>
      </c>
      <c r="C202" s="37" t="s">
        <v>39</v>
      </c>
      <c r="D202" s="37" t="s">
        <v>15</v>
      </c>
      <c r="E202" s="37" t="s">
        <v>16</v>
      </c>
      <c r="F202" s="37" t="s">
        <v>278</v>
      </c>
      <c r="G202" s="37" t="s">
        <v>80</v>
      </c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30">
        <v>2066.7</v>
      </c>
    </row>
    <row r="203" spans="1:18" ht="66" customHeight="1">
      <c r="A203" s="15"/>
      <c r="B203" s="36" t="s">
        <v>279</v>
      </c>
      <c r="C203" s="37" t="s">
        <v>39</v>
      </c>
      <c r="D203" s="37" t="s">
        <v>15</v>
      </c>
      <c r="E203" s="37" t="s">
        <v>16</v>
      </c>
      <c r="F203" s="37" t="s">
        <v>280</v>
      </c>
      <c r="G203" s="37" t="s">
        <v>72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30">
        <v>37.9</v>
      </c>
    </row>
    <row r="204" spans="1:18" ht="68.25" customHeight="1">
      <c r="A204" s="15"/>
      <c r="B204" s="36" t="s">
        <v>281</v>
      </c>
      <c r="C204" s="37" t="s">
        <v>39</v>
      </c>
      <c r="D204" s="37" t="s">
        <v>15</v>
      </c>
      <c r="E204" s="37" t="s">
        <v>16</v>
      </c>
      <c r="F204" s="37" t="s">
        <v>280</v>
      </c>
      <c r="G204" s="37" t="s">
        <v>80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30">
        <v>8168.5</v>
      </c>
    </row>
    <row r="205" spans="1:18" ht="133.5" customHeight="1">
      <c r="A205" s="15"/>
      <c r="B205" s="36" t="s">
        <v>282</v>
      </c>
      <c r="C205" s="37" t="s">
        <v>39</v>
      </c>
      <c r="D205" s="37" t="s">
        <v>15</v>
      </c>
      <c r="E205" s="37" t="s">
        <v>16</v>
      </c>
      <c r="F205" s="37" t="s">
        <v>283</v>
      </c>
      <c r="G205" s="28" t="s">
        <v>80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30">
        <v>9507.2</v>
      </c>
    </row>
    <row r="206" spans="1:18" ht="15.75">
      <c r="A206" s="15"/>
      <c r="B206" s="25" t="s">
        <v>32</v>
      </c>
      <c r="C206" s="26" t="s">
        <v>39</v>
      </c>
      <c r="D206" s="26" t="s">
        <v>15</v>
      </c>
      <c r="E206" s="26" t="s">
        <v>14</v>
      </c>
      <c r="F206" s="26"/>
      <c r="G206" s="35"/>
      <c r="H206" s="24">
        <f aca="true" t="shared" si="50" ref="H206:R206">SUM(H207:H211)</f>
        <v>0</v>
      </c>
      <c r="I206" s="24">
        <f t="shared" si="50"/>
        <v>0</v>
      </c>
      <c r="J206" s="24">
        <f t="shared" si="50"/>
        <v>0</v>
      </c>
      <c r="K206" s="24">
        <f t="shared" si="50"/>
        <v>0</v>
      </c>
      <c r="L206" s="24">
        <f t="shared" si="50"/>
        <v>0</v>
      </c>
      <c r="M206" s="24">
        <f t="shared" si="50"/>
        <v>0</v>
      </c>
      <c r="N206" s="24">
        <f t="shared" si="50"/>
        <v>0</v>
      </c>
      <c r="O206" s="24">
        <f t="shared" si="50"/>
        <v>0</v>
      </c>
      <c r="P206" s="24">
        <f t="shared" si="50"/>
        <v>0</v>
      </c>
      <c r="Q206" s="24">
        <f t="shared" si="50"/>
        <v>0</v>
      </c>
      <c r="R206" s="24">
        <f t="shared" si="50"/>
        <v>6472.8</v>
      </c>
    </row>
    <row r="207" spans="1:18" ht="47.25">
      <c r="A207" s="15"/>
      <c r="B207" s="36" t="s">
        <v>284</v>
      </c>
      <c r="C207" s="37" t="s">
        <v>39</v>
      </c>
      <c r="D207" s="37" t="s">
        <v>15</v>
      </c>
      <c r="E207" s="37" t="s">
        <v>14</v>
      </c>
      <c r="F207" s="37" t="s">
        <v>285</v>
      </c>
      <c r="G207" s="37" t="s">
        <v>80</v>
      </c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0">
        <v>4157.5</v>
      </c>
    </row>
    <row r="208" spans="1:18" ht="69.75" customHeight="1">
      <c r="A208" s="15"/>
      <c r="B208" s="36" t="s">
        <v>286</v>
      </c>
      <c r="C208" s="37" t="s">
        <v>39</v>
      </c>
      <c r="D208" s="37" t="s">
        <v>15</v>
      </c>
      <c r="E208" s="37" t="s">
        <v>14</v>
      </c>
      <c r="F208" s="37" t="s">
        <v>287</v>
      </c>
      <c r="G208" s="37" t="s">
        <v>72</v>
      </c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>
        <v>6</v>
      </c>
    </row>
    <row r="209" spans="1:18" ht="64.5" customHeight="1">
      <c r="A209" s="15"/>
      <c r="B209" s="36" t="s">
        <v>288</v>
      </c>
      <c r="C209" s="37" t="s">
        <v>39</v>
      </c>
      <c r="D209" s="37" t="s">
        <v>15</v>
      </c>
      <c r="E209" s="37" t="s">
        <v>14</v>
      </c>
      <c r="F209" s="37" t="s">
        <v>287</v>
      </c>
      <c r="G209" s="37" t="s">
        <v>80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>
        <v>534.6</v>
      </c>
    </row>
    <row r="210" spans="1:18" ht="89.25" customHeight="1">
      <c r="A210" s="15"/>
      <c r="B210" s="36" t="s">
        <v>286</v>
      </c>
      <c r="C210" s="37" t="s">
        <v>39</v>
      </c>
      <c r="D210" s="37" t="s">
        <v>15</v>
      </c>
      <c r="E210" s="37" t="s">
        <v>14</v>
      </c>
      <c r="F210" s="37" t="s">
        <v>289</v>
      </c>
      <c r="G210" s="37" t="s">
        <v>72</v>
      </c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>
        <v>2.5</v>
      </c>
    </row>
    <row r="211" spans="1:18" ht="57.75" customHeight="1">
      <c r="A211" s="15"/>
      <c r="B211" s="36" t="s">
        <v>288</v>
      </c>
      <c r="C211" s="37" t="s">
        <v>39</v>
      </c>
      <c r="D211" s="37" t="s">
        <v>15</v>
      </c>
      <c r="E211" s="37" t="s">
        <v>14</v>
      </c>
      <c r="F211" s="37" t="s">
        <v>289</v>
      </c>
      <c r="G211" s="37" t="s">
        <v>80</v>
      </c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30">
        <v>1772.2</v>
      </c>
    </row>
    <row r="212" spans="1:18" ht="31.5">
      <c r="A212" s="15"/>
      <c r="B212" s="21" t="s">
        <v>34</v>
      </c>
      <c r="C212" s="35" t="s">
        <v>39</v>
      </c>
      <c r="D212" s="35" t="s">
        <v>15</v>
      </c>
      <c r="E212" s="35" t="s">
        <v>18</v>
      </c>
      <c r="F212" s="35"/>
      <c r="G212" s="28"/>
      <c r="H212" s="24" t="e">
        <f>H213+H214+H215+H216+#REF!</f>
        <v>#REF!</v>
      </c>
      <c r="I212" s="24" t="e">
        <f>I213+I214+I215+I216+#REF!</f>
        <v>#REF!</v>
      </c>
      <c r="J212" s="24" t="e">
        <f>J213+J214+J215+J216+#REF!</f>
        <v>#REF!</v>
      </c>
      <c r="K212" s="24" t="e">
        <f>K213+K214+K215+K216+#REF!</f>
        <v>#REF!</v>
      </c>
      <c r="L212" s="24" t="e">
        <f>L213+L214+L215+L216+#REF!</f>
        <v>#REF!</v>
      </c>
      <c r="M212" s="24" t="e">
        <f>M213+M214+M215+M216+#REF!</f>
        <v>#REF!</v>
      </c>
      <c r="N212" s="24" t="e">
        <f>N213+N214+N215+N216+#REF!</f>
        <v>#REF!</v>
      </c>
      <c r="O212" s="24" t="e">
        <f>O213+O214+O215+O216+#REF!</f>
        <v>#REF!</v>
      </c>
      <c r="P212" s="24" t="e">
        <f>P213+P214+P215+P216+#REF!</f>
        <v>#REF!</v>
      </c>
      <c r="Q212" s="24" t="e">
        <f>Q213+Q214+Q215+Q216+#REF!</f>
        <v>#REF!</v>
      </c>
      <c r="R212" s="24">
        <f>R213+R214+R215+R216</f>
        <v>7041.3</v>
      </c>
    </row>
    <row r="213" spans="1:18" ht="127.5" customHeight="1">
      <c r="A213" s="15"/>
      <c r="B213" s="27" t="s">
        <v>68</v>
      </c>
      <c r="C213" s="37" t="s">
        <v>39</v>
      </c>
      <c r="D213" s="37" t="s">
        <v>15</v>
      </c>
      <c r="E213" s="37" t="s">
        <v>18</v>
      </c>
      <c r="F213" s="28" t="s">
        <v>69</v>
      </c>
      <c r="G213" s="28" t="s">
        <v>67</v>
      </c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0">
        <v>6830.6</v>
      </c>
    </row>
    <row r="214" spans="1:18" ht="99.75" customHeight="1">
      <c r="A214" s="15"/>
      <c r="B214" s="27" t="s">
        <v>70</v>
      </c>
      <c r="C214" s="37" t="s">
        <v>39</v>
      </c>
      <c r="D214" s="37" t="s">
        <v>15</v>
      </c>
      <c r="E214" s="37" t="s">
        <v>18</v>
      </c>
      <c r="F214" s="28" t="s">
        <v>71</v>
      </c>
      <c r="G214" s="28" t="s">
        <v>72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30">
        <v>129.9</v>
      </c>
    </row>
    <row r="215" spans="1:18" ht="81.75" customHeight="1">
      <c r="A215" s="15"/>
      <c r="B215" s="27" t="s">
        <v>73</v>
      </c>
      <c r="C215" s="37" t="s">
        <v>39</v>
      </c>
      <c r="D215" s="37" t="s">
        <v>15</v>
      </c>
      <c r="E215" s="37" t="s">
        <v>18</v>
      </c>
      <c r="F215" s="28" t="s">
        <v>71</v>
      </c>
      <c r="G215" s="28" t="s">
        <v>74</v>
      </c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30">
        <v>6.6</v>
      </c>
    </row>
    <row r="216" spans="1:18" ht="81.75" customHeight="1">
      <c r="A216" s="15"/>
      <c r="B216" s="27" t="s">
        <v>100</v>
      </c>
      <c r="C216" s="28" t="s">
        <v>39</v>
      </c>
      <c r="D216" s="28" t="s">
        <v>15</v>
      </c>
      <c r="E216" s="28" t="s">
        <v>18</v>
      </c>
      <c r="F216" s="28" t="s">
        <v>101</v>
      </c>
      <c r="G216" s="28" t="s">
        <v>72</v>
      </c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30">
        <v>74.2</v>
      </c>
    </row>
    <row r="217" spans="1:18" ht="45.75" customHeight="1">
      <c r="A217" s="15"/>
      <c r="B217" s="25" t="s">
        <v>46</v>
      </c>
      <c r="C217" s="26" t="s">
        <v>40</v>
      </c>
      <c r="D217" s="26"/>
      <c r="E217" s="26"/>
      <c r="F217" s="26"/>
      <c r="G217" s="26"/>
      <c r="H217" s="24">
        <f aca="true" t="shared" si="51" ref="H217:R217">H218+H223+H229+H226</f>
        <v>0</v>
      </c>
      <c r="I217" s="24">
        <f t="shared" si="51"/>
        <v>0</v>
      </c>
      <c r="J217" s="24">
        <f t="shared" si="51"/>
        <v>0</v>
      </c>
      <c r="K217" s="24">
        <f t="shared" si="51"/>
        <v>0</v>
      </c>
      <c r="L217" s="24">
        <f t="shared" si="51"/>
        <v>0</v>
      </c>
      <c r="M217" s="24">
        <f t="shared" si="51"/>
        <v>0</v>
      </c>
      <c r="N217" s="24">
        <f t="shared" si="51"/>
        <v>0</v>
      </c>
      <c r="O217" s="24">
        <f t="shared" si="51"/>
        <v>0</v>
      </c>
      <c r="P217" s="24">
        <f t="shared" si="51"/>
        <v>0</v>
      </c>
      <c r="Q217" s="24">
        <f t="shared" si="51"/>
        <v>0</v>
      </c>
      <c r="R217" s="24">
        <f t="shared" si="51"/>
        <v>26082.8</v>
      </c>
    </row>
    <row r="218" spans="1:18" ht="21.75" customHeight="1">
      <c r="A218" s="15"/>
      <c r="B218" s="25" t="s">
        <v>64</v>
      </c>
      <c r="C218" s="26" t="s">
        <v>40</v>
      </c>
      <c r="D218" s="26" t="s">
        <v>13</v>
      </c>
      <c r="E218" s="26"/>
      <c r="F218" s="26"/>
      <c r="G218" s="28"/>
      <c r="H218" s="24">
        <f aca="true" t="shared" si="52" ref="H218:R218">H219</f>
        <v>0</v>
      </c>
      <c r="I218" s="24">
        <f t="shared" si="52"/>
        <v>0</v>
      </c>
      <c r="J218" s="24">
        <f t="shared" si="52"/>
        <v>0</v>
      </c>
      <c r="K218" s="24">
        <f t="shared" si="52"/>
        <v>0</v>
      </c>
      <c r="L218" s="24">
        <f t="shared" si="52"/>
        <v>0</v>
      </c>
      <c r="M218" s="24">
        <f t="shared" si="52"/>
        <v>0</v>
      </c>
      <c r="N218" s="24">
        <f t="shared" si="52"/>
        <v>0</v>
      </c>
      <c r="O218" s="24">
        <f t="shared" si="52"/>
        <v>0</v>
      </c>
      <c r="P218" s="24">
        <f t="shared" si="52"/>
        <v>0</v>
      </c>
      <c r="Q218" s="24">
        <f t="shared" si="52"/>
        <v>0</v>
      </c>
      <c r="R218" s="24">
        <f t="shared" si="52"/>
        <v>4465.9</v>
      </c>
    </row>
    <row r="219" spans="1:18" ht="53.25" customHeight="1">
      <c r="A219" s="15"/>
      <c r="B219" s="25" t="s">
        <v>41</v>
      </c>
      <c r="C219" s="26" t="s">
        <v>40</v>
      </c>
      <c r="D219" s="26" t="s">
        <v>13</v>
      </c>
      <c r="E219" s="26" t="s">
        <v>18</v>
      </c>
      <c r="F219" s="28"/>
      <c r="G219" s="28"/>
      <c r="H219" s="24">
        <f aca="true" t="shared" si="53" ref="H219:R219">H220+H221+H222</f>
        <v>0</v>
      </c>
      <c r="I219" s="24">
        <f t="shared" si="53"/>
        <v>0</v>
      </c>
      <c r="J219" s="24">
        <f t="shared" si="53"/>
        <v>0</v>
      </c>
      <c r="K219" s="24">
        <f t="shared" si="53"/>
        <v>0</v>
      </c>
      <c r="L219" s="24">
        <f t="shared" si="53"/>
        <v>0</v>
      </c>
      <c r="M219" s="24">
        <f t="shared" si="53"/>
        <v>0</v>
      </c>
      <c r="N219" s="24">
        <f t="shared" si="53"/>
        <v>0</v>
      </c>
      <c r="O219" s="24">
        <f t="shared" si="53"/>
        <v>0</v>
      </c>
      <c r="P219" s="24">
        <f t="shared" si="53"/>
        <v>0</v>
      </c>
      <c r="Q219" s="24">
        <f t="shared" si="53"/>
        <v>0</v>
      </c>
      <c r="R219" s="24">
        <f t="shared" si="53"/>
        <v>4465.9</v>
      </c>
    </row>
    <row r="220" spans="1:18" ht="131.25" customHeight="1">
      <c r="A220" s="15"/>
      <c r="B220" s="27" t="s">
        <v>68</v>
      </c>
      <c r="C220" s="37" t="s">
        <v>40</v>
      </c>
      <c r="D220" s="37" t="s">
        <v>13</v>
      </c>
      <c r="E220" s="37" t="s">
        <v>18</v>
      </c>
      <c r="F220" s="28" t="s">
        <v>69</v>
      </c>
      <c r="G220" s="28" t="s">
        <v>67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30">
        <v>2962.7</v>
      </c>
    </row>
    <row r="221" spans="1:18" ht="91.5" customHeight="1">
      <c r="A221" s="15"/>
      <c r="B221" s="27" t="s">
        <v>70</v>
      </c>
      <c r="C221" s="37" t="s">
        <v>40</v>
      </c>
      <c r="D221" s="37" t="s">
        <v>13</v>
      </c>
      <c r="E221" s="37" t="s">
        <v>18</v>
      </c>
      <c r="F221" s="28" t="s">
        <v>71</v>
      </c>
      <c r="G221" s="28" t="s">
        <v>72</v>
      </c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30">
        <v>1499.8</v>
      </c>
    </row>
    <row r="222" spans="1:18" ht="75.75" customHeight="1">
      <c r="A222" s="15"/>
      <c r="B222" s="27" t="s">
        <v>73</v>
      </c>
      <c r="C222" s="37" t="s">
        <v>40</v>
      </c>
      <c r="D222" s="37" t="s">
        <v>13</v>
      </c>
      <c r="E222" s="37" t="s">
        <v>18</v>
      </c>
      <c r="F222" s="28" t="s">
        <v>71</v>
      </c>
      <c r="G222" s="28" t="s">
        <v>74</v>
      </c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30">
        <v>3.4</v>
      </c>
    </row>
    <row r="223" spans="1:18" ht="15.75">
      <c r="A223" s="15"/>
      <c r="B223" s="25" t="s">
        <v>111</v>
      </c>
      <c r="C223" s="26" t="s">
        <v>40</v>
      </c>
      <c r="D223" s="26" t="s">
        <v>14</v>
      </c>
      <c r="E223" s="26" t="s">
        <v>22</v>
      </c>
      <c r="F223" s="26"/>
      <c r="G223" s="26"/>
      <c r="H223" s="24">
        <f aca="true" t="shared" si="54" ref="H223:R223">H224</f>
        <v>0</v>
      </c>
      <c r="I223" s="24">
        <f t="shared" si="54"/>
        <v>0</v>
      </c>
      <c r="J223" s="24">
        <f t="shared" si="54"/>
        <v>0</v>
      </c>
      <c r="K223" s="24">
        <f t="shared" si="54"/>
        <v>0</v>
      </c>
      <c r="L223" s="24">
        <f t="shared" si="54"/>
        <v>0</v>
      </c>
      <c r="M223" s="24">
        <f t="shared" si="54"/>
        <v>0</v>
      </c>
      <c r="N223" s="24">
        <f t="shared" si="54"/>
        <v>0</v>
      </c>
      <c r="O223" s="24">
        <f t="shared" si="54"/>
        <v>0</v>
      </c>
      <c r="P223" s="24">
        <f t="shared" si="54"/>
        <v>0</v>
      </c>
      <c r="Q223" s="24">
        <f t="shared" si="54"/>
        <v>0</v>
      </c>
      <c r="R223" s="24">
        <f t="shared" si="54"/>
        <v>140.4</v>
      </c>
    </row>
    <row r="224" spans="1:18" ht="15.75">
      <c r="A224" s="15"/>
      <c r="B224" s="25" t="s">
        <v>57</v>
      </c>
      <c r="C224" s="26" t="s">
        <v>40</v>
      </c>
      <c r="D224" s="26" t="s">
        <v>14</v>
      </c>
      <c r="E224" s="26" t="s">
        <v>13</v>
      </c>
      <c r="F224" s="26"/>
      <c r="G224" s="26"/>
      <c r="H224" s="24">
        <f aca="true" t="shared" si="55" ref="H224:R224">H225</f>
        <v>0</v>
      </c>
      <c r="I224" s="24">
        <f t="shared" si="55"/>
        <v>0</v>
      </c>
      <c r="J224" s="24">
        <f t="shared" si="55"/>
        <v>0</v>
      </c>
      <c r="K224" s="24">
        <f t="shared" si="55"/>
        <v>0</v>
      </c>
      <c r="L224" s="24">
        <f t="shared" si="55"/>
        <v>0</v>
      </c>
      <c r="M224" s="24">
        <f t="shared" si="55"/>
        <v>0</v>
      </c>
      <c r="N224" s="24">
        <f t="shared" si="55"/>
        <v>0</v>
      </c>
      <c r="O224" s="24">
        <f t="shared" si="55"/>
        <v>0</v>
      </c>
      <c r="P224" s="24">
        <f t="shared" si="55"/>
        <v>0</v>
      </c>
      <c r="Q224" s="24">
        <f t="shared" si="55"/>
        <v>0</v>
      </c>
      <c r="R224" s="24">
        <f t="shared" si="55"/>
        <v>140.4</v>
      </c>
    </row>
    <row r="225" spans="1:18" ht="49.5" customHeight="1">
      <c r="A225" s="15"/>
      <c r="B225" s="27" t="s">
        <v>112</v>
      </c>
      <c r="C225" s="28" t="s">
        <v>40</v>
      </c>
      <c r="D225" s="28" t="s">
        <v>14</v>
      </c>
      <c r="E225" s="28" t="s">
        <v>13</v>
      </c>
      <c r="F225" s="28" t="s">
        <v>113</v>
      </c>
      <c r="G225" s="28" t="s">
        <v>290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30">
        <v>140.4</v>
      </c>
    </row>
    <row r="226" spans="1:18" ht="15.75">
      <c r="A226" s="15"/>
      <c r="B226" s="25" t="s">
        <v>151</v>
      </c>
      <c r="C226" s="26" t="s">
        <v>40</v>
      </c>
      <c r="D226" s="26" t="s">
        <v>20</v>
      </c>
      <c r="E226" s="26"/>
      <c r="F226" s="26"/>
      <c r="G226" s="26"/>
      <c r="H226" s="24">
        <f aca="true" t="shared" si="56" ref="H226:R227">H227</f>
        <v>0</v>
      </c>
      <c r="I226" s="24">
        <f t="shared" si="56"/>
        <v>0</v>
      </c>
      <c r="J226" s="24">
        <f t="shared" si="56"/>
        <v>0</v>
      </c>
      <c r="K226" s="24">
        <f t="shared" si="56"/>
        <v>0</v>
      </c>
      <c r="L226" s="24">
        <f t="shared" si="56"/>
        <v>0</v>
      </c>
      <c r="M226" s="24">
        <f t="shared" si="56"/>
        <v>0</v>
      </c>
      <c r="N226" s="24">
        <f t="shared" si="56"/>
        <v>0</v>
      </c>
      <c r="O226" s="24">
        <f t="shared" si="56"/>
        <v>0</v>
      </c>
      <c r="P226" s="24">
        <f t="shared" si="56"/>
        <v>0</v>
      </c>
      <c r="Q226" s="24">
        <f t="shared" si="56"/>
        <v>0</v>
      </c>
      <c r="R226" s="24">
        <f t="shared" si="56"/>
        <v>214.1</v>
      </c>
    </row>
    <row r="227" spans="1:18" ht="21.75" customHeight="1">
      <c r="A227" s="15"/>
      <c r="B227" s="25" t="s">
        <v>3</v>
      </c>
      <c r="C227" s="26" t="s">
        <v>40</v>
      </c>
      <c r="D227" s="26" t="s">
        <v>20</v>
      </c>
      <c r="E227" s="26" t="s">
        <v>12</v>
      </c>
      <c r="F227" s="28"/>
      <c r="G227" s="28"/>
      <c r="H227" s="24">
        <f t="shared" si="56"/>
        <v>0</v>
      </c>
      <c r="I227" s="24">
        <f t="shared" si="56"/>
        <v>0</v>
      </c>
      <c r="J227" s="24">
        <f t="shared" si="56"/>
        <v>0</v>
      </c>
      <c r="K227" s="24">
        <f t="shared" si="56"/>
        <v>0</v>
      </c>
      <c r="L227" s="24">
        <f t="shared" si="56"/>
        <v>0</v>
      </c>
      <c r="M227" s="24">
        <f t="shared" si="56"/>
        <v>0</v>
      </c>
      <c r="N227" s="24">
        <f t="shared" si="56"/>
        <v>0</v>
      </c>
      <c r="O227" s="24">
        <f t="shared" si="56"/>
        <v>0</v>
      </c>
      <c r="P227" s="24">
        <f t="shared" si="56"/>
        <v>0</v>
      </c>
      <c r="Q227" s="24">
        <f t="shared" si="56"/>
        <v>0</v>
      </c>
      <c r="R227" s="24">
        <f t="shared" si="56"/>
        <v>214.1</v>
      </c>
    </row>
    <row r="228" spans="1:18" ht="101.25" customHeight="1">
      <c r="A228" s="15"/>
      <c r="B228" s="27" t="s">
        <v>291</v>
      </c>
      <c r="C228" s="28" t="s">
        <v>40</v>
      </c>
      <c r="D228" s="28" t="s">
        <v>20</v>
      </c>
      <c r="E228" s="28" t="s">
        <v>12</v>
      </c>
      <c r="F228" s="28" t="s">
        <v>219</v>
      </c>
      <c r="G228" s="28" t="s">
        <v>67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30">
        <v>214.1</v>
      </c>
    </row>
    <row r="229" spans="1:18" ht="73.5" customHeight="1">
      <c r="A229" s="15"/>
      <c r="B229" s="21" t="s">
        <v>292</v>
      </c>
      <c r="C229" s="26" t="s">
        <v>40</v>
      </c>
      <c r="D229" s="26" t="s">
        <v>30</v>
      </c>
      <c r="E229" s="26"/>
      <c r="F229" s="26"/>
      <c r="G229" s="26"/>
      <c r="H229" s="24">
        <f aca="true" t="shared" si="57" ref="H229:R229">H230+H232</f>
        <v>0</v>
      </c>
      <c r="I229" s="24">
        <f t="shared" si="57"/>
        <v>0</v>
      </c>
      <c r="J229" s="24">
        <f t="shared" si="57"/>
        <v>0</v>
      </c>
      <c r="K229" s="24">
        <f t="shared" si="57"/>
        <v>0</v>
      </c>
      <c r="L229" s="24">
        <f t="shared" si="57"/>
        <v>0</v>
      </c>
      <c r="M229" s="24">
        <f t="shared" si="57"/>
        <v>0</v>
      </c>
      <c r="N229" s="24">
        <f t="shared" si="57"/>
        <v>0</v>
      </c>
      <c r="O229" s="24">
        <f t="shared" si="57"/>
        <v>0</v>
      </c>
      <c r="P229" s="24">
        <f t="shared" si="57"/>
        <v>0</v>
      </c>
      <c r="Q229" s="24">
        <f t="shared" si="57"/>
        <v>0</v>
      </c>
      <c r="R229" s="24">
        <f t="shared" si="57"/>
        <v>21262.4</v>
      </c>
    </row>
    <row r="230" spans="1:18" ht="48.75" customHeight="1">
      <c r="A230" s="15"/>
      <c r="B230" s="21" t="s">
        <v>49</v>
      </c>
      <c r="C230" s="26" t="s">
        <v>40</v>
      </c>
      <c r="D230" s="26" t="s">
        <v>30</v>
      </c>
      <c r="E230" s="26" t="s">
        <v>13</v>
      </c>
      <c r="F230" s="28"/>
      <c r="G230" s="28"/>
      <c r="H230" s="24">
        <f aca="true" t="shared" si="58" ref="H230:R230">H231</f>
        <v>0</v>
      </c>
      <c r="I230" s="24">
        <f t="shared" si="58"/>
        <v>0</v>
      </c>
      <c r="J230" s="24">
        <f t="shared" si="58"/>
        <v>0</v>
      </c>
      <c r="K230" s="24">
        <f t="shared" si="58"/>
        <v>0</v>
      </c>
      <c r="L230" s="24">
        <f t="shared" si="58"/>
        <v>0</v>
      </c>
      <c r="M230" s="24">
        <f t="shared" si="58"/>
        <v>0</v>
      </c>
      <c r="N230" s="24">
        <f t="shared" si="58"/>
        <v>0</v>
      </c>
      <c r="O230" s="24">
        <f t="shared" si="58"/>
        <v>0</v>
      </c>
      <c r="P230" s="24">
        <f t="shared" si="58"/>
        <v>0</v>
      </c>
      <c r="Q230" s="24">
        <f t="shared" si="58"/>
        <v>0</v>
      </c>
      <c r="R230" s="24">
        <f t="shared" si="58"/>
        <v>20782.7</v>
      </c>
    </row>
    <row r="231" spans="1:18" ht="45.75" customHeight="1">
      <c r="A231" s="15"/>
      <c r="B231" s="36" t="s">
        <v>293</v>
      </c>
      <c r="C231" s="28" t="s">
        <v>40</v>
      </c>
      <c r="D231" s="28" t="s">
        <v>30</v>
      </c>
      <c r="E231" s="28" t="s">
        <v>13</v>
      </c>
      <c r="F231" s="28" t="s">
        <v>294</v>
      </c>
      <c r="G231" s="28" t="s">
        <v>290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30">
        <v>20782.7</v>
      </c>
    </row>
    <row r="232" spans="1:18" ht="31.5">
      <c r="A232" s="15"/>
      <c r="B232" s="36" t="s">
        <v>58</v>
      </c>
      <c r="C232" s="28" t="s">
        <v>40</v>
      </c>
      <c r="D232" s="28" t="s">
        <v>30</v>
      </c>
      <c r="E232" s="28" t="s">
        <v>16</v>
      </c>
      <c r="F232" s="28"/>
      <c r="G232" s="28"/>
      <c r="H232" s="39">
        <f aca="true" t="shared" si="59" ref="H232:R232">H234+H233</f>
        <v>0</v>
      </c>
      <c r="I232" s="39">
        <f t="shared" si="59"/>
        <v>0</v>
      </c>
      <c r="J232" s="39">
        <f t="shared" si="59"/>
        <v>0</v>
      </c>
      <c r="K232" s="39">
        <f t="shared" si="59"/>
        <v>0</v>
      </c>
      <c r="L232" s="39">
        <f t="shared" si="59"/>
        <v>0</v>
      </c>
      <c r="M232" s="39">
        <f t="shared" si="59"/>
        <v>0</v>
      </c>
      <c r="N232" s="39">
        <f t="shared" si="59"/>
        <v>0</v>
      </c>
      <c r="O232" s="39">
        <f t="shared" si="59"/>
        <v>0</v>
      </c>
      <c r="P232" s="39">
        <f t="shared" si="59"/>
        <v>0</v>
      </c>
      <c r="Q232" s="39">
        <f t="shared" si="59"/>
        <v>0</v>
      </c>
      <c r="R232" s="39">
        <f t="shared" si="59"/>
        <v>479.7</v>
      </c>
    </row>
    <row r="233" spans="1:18" ht="71.25" customHeight="1">
      <c r="A233" s="15"/>
      <c r="B233" s="27" t="s">
        <v>295</v>
      </c>
      <c r="C233" s="28" t="s">
        <v>40</v>
      </c>
      <c r="D233" s="28" t="s">
        <v>30</v>
      </c>
      <c r="E233" s="28" t="s">
        <v>16</v>
      </c>
      <c r="F233" s="28" t="s">
        <v>93</v>
      </c>
      <c r="G233" s="28" t="s">
        <v>290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30">
        <v>382.7</v>
      </c>
    </row>
    <row r="234" spans="1:18" ht="127.5" customHeight="1">
      <c r="A234" s="15"/>
      <c r="B234" s="36" t="s">
        <v>296</v>
      </c>
      <c r="C234" s="28" t="s">
        <v>40</v>
      </c>
      <c r="D234" s="28" t="s">
        <v>30</v>
      </c>
      <c r="E234" s="28" t="s">
        <v>16</v>
      </c>
      <c r="F234" s="28" t="s">
        <v>297</v>
      </c>
      <c r="G234" s="28" t="s">
        <v>290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30">
        <v>97</v>
      </c>
    </row>
    <row r="235" spans="1:18" ht="63">
      <c r="A235" s="15"/>
      <c r="B235" s="25" t="s">
        <v>55</v>
      </c>
      <c r="C235" s="26" t="s">
        <v>42</v>
      </c>
      <c r="D235" s="26"/>
      <c r="E235" s="26"/>
      <c r="F235" s="26"/>
      <c r="G235" s="26"/>
      <c r="H235" s="24">
        <f aca="true" t="shared" si="60" ref="H235:R236">H236</f>
        <v>0</v>
      </c>
      <c r="I235" s="24">
        <f t="shared" si="60"/>
        <v>0</v>
      </c>
      <c r="J235" s="24">
        <f t="shared" si="60"/>
        <v>0</v>
      </c>
      <c r="K235" s="24">
        <f t="shared" si="60"/>
        <v>0</v>
      </c>
      <c r="L235" s="24">
        <f t="shared" si="60"/>
        <v>0</v>
      </c>
      <c r="M235" s="24">
        <f t="shared" si="60"/>
        <v>0</v>
      </c>
      <c r="N235" s="24">
        <f t="shared" si="60"/>
        <v>0</v>
      </c>
      <c r="O235" s="24">
        <f t="shared" si="60"/>
        <v>0</v>
      </c>
      <c r="P235" s="24">
        <f t="shared" si="60"/>
        <v>0</v>
      </c>
      <c r="Q235" s="24">
        <f t="shared" si="60"/>
        <v>0</v>
      </c>
      <c r="R235" s="24">
        <f t="shared" si="60"/>
        <v>2537.7</v>
      </c>
    </row>
    <row r="236" spans="1:18" ht="15.75">
      <c r="A236" s="15"/>
      <c r="B236" s="25" t="s">
        <v>165</v>
      </c>
      <c r="C236" s="26" t="s">
        <v>42</v>
      </c>
      <c r="D236" s="26" t="s">
        <v>19</v>
      </c>
      <c r="E236" s="26"/>
      <c r="F236" s="26"/>
      <c r="G236" s="26"/>
      <c r="H236" s="24">
        <f t="shared" si="60"/>
        <v>0</v>
      </c>
      <c r="I236" s="24">
        <f t="shared" si="60"/>
        <v>0</v>
      </c>
      <c r="J236" s="24">
        <f t="shared" si="60"/>
        <v>0</v>
      </c>
      <c r="K236" s="24">
        <f t="shared" si="60"/>
        <v>0</v>
      </c>
      <c r="L236" s="24">
        <f t="shared" si="60"/>
        <v>0</v>
      </c>
      <c r="M236" s="24">
        <f t="shared" si="60"/>
        <v>0</v>
      </c>
      <c r="N236" s="24">
        <f t="shared" si="60"/>
        <v>0</v>
      </c>
      <c r="O236" s="24">
        <f t="shared" si="60"/>
        <v>0</v>
      </c>
      <c r="P236" s="24">
        <f t="shared" si="60"/>
        <v>0</v>
      </c>
      <c r="Q236" s="24">
        <f t="shared" si="60"/>
        <v>0</v>
      </c>
      <c r="R236" s="24">
        <f t="shared" si="60"/>
        <v>2537.7</v>
      </c>
    </row>
    <row r="237" spans="1:18" ht="15.75">
      <c r="A237" s="15"/>
      <c r="B237" s="25" t="s">
        <v>4</v>
      </c>
      <c r="C237" s="35" t="s">
        <v>42</v>
      </c>
      <c r="D237" s="26" t="s">
        <v>19</v>
      </c>
      <c r="E237" s="26" t="s">
        <v>13</v>
      </c>
      <c r="F237" s="26"/>
      <c r="G237" s="26"/>
      <c r="H237" s="24">
        <f aca="true" t="shared" si="61" ref="H237:R237">SUM(H238:H244)</f>
        <v>0</v>
      </c>
      <c r="I237" s="24">
        <f t="shared" si="61"/>
        <v>0</v>
      </c>
      <c r="J237" s="24">
        <f t="shared" si="61"/>
        <v>0</v>
      </c>
      <c r="K237" s="24">
        <f t="shared" si="61"/>
        <v>0</v>
      </c>
      <c r="L237" s="24">
        <f t="shared" si="61"/>
        <v>0</v>
      </c>
      <c r="M237" s="24">
        <f t="shared" si="61"/>
        <v>0</v>
      </c>
      <c r="N237" s="24">
        <f t="shared" si="61"/>
        <v>0</v>
      </c>
      <c r="O237" s="24">
        <f t="shared" si="61"/>
        <v>0</v>
      </c>
      <c r="P237" s="24">
        <f t="shared" si="61"/>
        <v>0</v>
      </c>
      <c r="Q237" s="24">
        <f t="shared" si="61"/>
        <v>0</v>
      </c>
      <c r="R237" s="24">
        <f t="shared" si="61"/>
        <v>2537.7</v>
      </c>
    </row>
    <row r="238" spans="1:18" ht="113.25" customHeight="1">
      <c r="A238" s="15"/>
      <c r="B238" s="27" t="s">
        <v>298</v>
      </c>
      <c r="C238" s="37" t="s">
        <v>42</v>
      </c>
      <c r="D238" s="28" t="s">
        <v>19</v>
      </c>
      <c r="E238" s="28" t="s">
        <v>13</v>
      </c>
      <c r="F238" s="28" t="s">
        <v>299</v>
      </c>
      <c r="G238" s="28" t="s">
        <v>67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30">
        <v>1996.2</v>
      </c>
    </row>
    <row r="239" spans="1:18" ht="82.5" customHeight="1">
      <c r="A239" s="15"/>
      <c r="B239" s="27" t="s">
        <v>300</v>
      </c>
      <c r="C239" s="37" t="s">
        <v>42</v>
      </c>
      <c r="D239" s="28" t="s">
        <v>19</v>
      </c>
      <c r="E239" s="28" t="s">
        <v>13</v>
      </c>
      <c r="F239" s="28" t="s">
        <v>299</v>
      </c>
      <c r="G239" s="28" t="s">
        <v>72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30">
        <v>453.4</v>
      </c>
    </row>
    <row r="240" spans="1:18" ht="75" customHeight="1">
      <c r="A240" s="15"/>
      <c r="B240" s="27" t="s">
        <v>301</v>
      </c>
      <c r="C240" s="37" t="s">
        <v>42</v>
      </c>
      <c r="D240" s="28" t="s">
        <v>19</v>
      </c>
      <c r="E240" s="28" t="s">
        <v>13</v>
      </c>
      <c r="F240" s="28" t="s">
        <v>299</v>
      </c>
      <c r="G240" s="28" t="s">
        <v>74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30">
        <v>0.1</v>
      </c>
    </row>
    <row r="241" spans="1:18" ht="105.75" customHeight="1">
      <c r="A241" s="15"/>
      <c r="B241" s="38" t="s">
        <v>302</v>
      </c>
      <c r="C241" s="37" t="s">
        <v>42</v>
      </c>
      <c r="D241" s="28" t="s">
        <v>19</v>
      </c>
      <c r="E241" s="28" t="s">
        <v>13</v>
      </c>
      <c r="F241" s="28" t="s">
        <v>303</v>
      </c>
      <c r="G241" s="28" t="s">
        <v>67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30">
        <v>32.5</v>
      </c>
    </row>
    <row r="242" spans="1:18" ht="88.5" customHeight="1">
      <c r="A242" s="15"/>
      <c r="B242" s="38" t="s">
        <v>304</v>
      </c>
      <c r="C242" s="37" t="s">
        <v>42</v>
      </c>
      <c r="D242" s="28" t="s">
        <v>19</v>
      </c>
      <c r="E242" s="28" t="s">
        <v>13</v>
      </c>
      <c r="F242" s="37" t="s">
        <v>303</v>
      </c>
      <c r="G242" s="37" t="s">
        <v>80</v>
      </c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30">
        <v>9.5</v>
      </c>
    </row>
    <row r="243" spans="1:18" ht="102" customHeight="1">
      <c r="A243" s="15"/>
      <c r="B243" s="32" t="s">
        <v>305</v>
      </c>
      <c r="C243" s="33" t="s">
        <v>42</v>
      </c>
      <c r="D243" s="33" t="s">
        <v>19</v>
      </c>
      <c r="E243" s="33" t="s">
        <v>13</v>
      </c>
      <c r="F243" s="33" t="s">
        <v>106</v>
      </c>
      <c r="G243" s="33" t="s">
        <v>72</v>
      </c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30">
        <v>5</v>
      </c>
    </row>
    <row r="244" spans="1:18" ht="77.25" customHeight="1">
      <c r="A244" s="15"/>
      <c r="B244" s="42" t="s">
        <v>306</v>
      </c>
      <c r="C244" s="43">
        <v>358</v>
      </c>
      <c r="D244" s="28" t="s">
        <v>19</v>
      </c>
      <c r="E244" s="28" t="s">
        <v>13</v>
      </c>
      <c r="F244" s="43" t="s">
        <v>307</v>
      </c>
      <c r="G244" s="43">
        <v>200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30">
        <v>41</v>
      </c>
    </row>
  </sheetData>
  <sheetProtection/>
  <autoFilter ref="B10:R244"/>
  <mergeCells count="8">
    <mergeCell ref="A7:G7"/>
    <mergeCell ref="A8:G8"/>
    <mergeCell ref="C1:G1"/>
    <mergeCell ref="C6:G6"/>
    <mergeCell ref="C2:Q2"/>
    <mergeCell ref="C3:G3"/>
    <mergeCell ref="C4:G4"/>
    <mergeCell ref="C5:G5"/>
  </mergeCells>
  <printOptions/>
  <pageMargins left="0.7874015748031497" right="0.1968503937007874" top="0" bottom="0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2015-03-31T11:55:02Z</cp:lastPrinted>
  <dcterms:created xsi:type="dcterms:W3CDTF">2006-01-02T09:39:36Z</dcterms:created>
  <dcterms:modified xsi:type="dcterms:W3CDTF">2015-03-31T12:06:05Z</dcterms:modified>
  <cp:category/>
  <cp:version/>
  <cp:contentType/>
  <cp:contentStatus/>
</cp:coreProperties>
</file>