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16485" windowHeight="8130" activeTab="0"/>
  </bookViews>
  <sheets>
    <sheet name="в решение " sheetId="1" r:id="rId1"/>
  </sheets>
  <definedNames>
    <definedName name="_xlnm._FilterDatabase" localSheetId="0" hidden="1">'в решение '!$B$8:$H$194</definedName>
    <definedName name="_xlnm.Print_Area" localSheetId="0">'в решение '!$A$1:$H$194</definedName>
  </definedNames>
  <calcPr fullCalcOnLoad="1"/>
</workbook>
</file>

<file path=xl/sharedStrings.xml><?xml version="1.0" encoding="utf-8"?>
<sst xmlns="http://schemas.openxmlformats.org/spreadsheetml/2006/main" count="980" uniqueCount="275">
  <si>
    <t>73 1 1011</t>
  </si>
  <si>
    <t>73 2 1011</t>
  </si>
  <si>
    <t>73 2 1019</t>
  </si>
  <si>
    <t xml:space="preserve">73 2 1019 </t>
  </si>
  <si>
    <t>Расходы на выплаты по оплате труда работников органов местного самоуправления по обеспечению деятельности исполнительных органов муниципального образования в рамках непрограмного направления деятельности (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</si>
  <si>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</si>
  <si>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</si>
  <si>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500</t>
  </si>
  <si>
    <t>НАЦИОНАЛЬНАЯ ЭКОНОМИКА</t>
  </si>
  <si>
    <t>ЗДРАВООХРАНЕНИЕ</t>
  </si>
  <si>
    <t>СОЦИАЛЬНАЯ ПОЛИТИКА</t>
  </si>
  <si>
    <t>ФИЗИЧЕСКАЯ КУЛЬТУРА И СПОРТ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</si>
  <si>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</si>
  <si>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</si>
  <si>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Другие вопросы в области физической культуры и спорта </t>
  </si>
  <si>
    <t>Охрана семьи и детства</t>
  </si>
  <si>
    <t>Дошкольное образование</t>
  </si>
  <si>
    <t>14 1 8400</t>
  </si>
  <si>
    <t xml:space="preserve">01 </t>
  </si>
  <si>
    <t>99 9 1011</t>
  </si>
  <si>
    <t>99 9 1012</t>
  </si>
  <si>
    <t>99 9 1014</t>
  </si>
  <si>
    <t>Ремонт автомобильных дорог общего пользования в границах муниципального района в рамках непрограмного направления деятельности "Мероприятия в рамках муниципального дорожного фонда в целях финансового обеспечения дорожной деятельности в отношении автомобильных дорог общего пользования в границах муниципального района" (Закупка товаров, работ и услуг для государственных (муниципальных) нужд)</t>
  </si>
  <si>
    <t>Другие общегосударственные вопросы</t>
  </si>
  <si>
    <t>Общее образование</t>
  </si>
  <si>
    <t>Другие вопросы в области образования</t>
  </si>
  <si>
    <t>Культура</t>
  </si>
  <si>
    <t>Социальное обеспечение населения</t>
  </si>
  <si>
    <t>ВСЕГО</t>
  </si>
  <si>
    <t>Раздел</t>
  </si>
  <si>
    <t>Подраздел</t>
  </si>
  <si>
    <t>КЦСР</t>
  </si>
  <si>
    <t>КВР</t>
  </si>
  <si>
    <t>Код гл.</t>
  </si>
  <si>
    <t>09</t>
  </si>
  <si>
    <t>01</t>
  </si>
  <si>
    <t>04</t>
  </si>
  <si>
    <t>10</t>
  </si>
  <si>
    <t>03</t>
  </si>
  <si>
    <t>02</t>
  </si>
  <si>
    <t>06</t>
  </si>
  <si>
    <t>08</t>
  </si>
  <si>
    <t>07</t>
  </si>
  <si>
    <t>05</t>
  </si>
  <si>
    <t>00</t>
  </si>
  <si>
    <t>к Решению Совета Урупского муниципального района</t>
  </si>
  <si>
    <t>311</t>
  </si>
  <si>
    <t>353</t>
  </si>
  <si>
    <t>354</t>
  </si>
  <si>
    <t>Пенсионное обеспечение</t>
  </si>
  <si>
    <t>Ведомственная структура  расходов бюджета</t>
  </si>
  <si>
    <t>14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</si>
  <si>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</si>
  <si>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Стационарная медицинская помощь</t>
  </si>
  <si>
    <t>Другие вопросы в области социальной политики</t>
  </si>
  <si>
    <t>11</t>
  </si>
  <si>
    <t>355</t>
  </si>
  <si>
    <t>356</t>
  </si>
  <si>
    <t>357</t>
  </si>
  <si>
    <t>Обеспечение деятельности финансовых, налоговых и таможенных органов  и органов финансового (финансово-бюджетного ) надзора</t>
  </si>
  <si>
    <t>358</t>
  </si>
  <si>
    <t>Администрация Урупского муниципального района Карачаево-Черкесской Республики</t>
  </si>
  <si>
    <t>Совет Урупского муниципального района Карачаево-Черкесской Республики</t>
  </si>
  <si>
    <t>Управление труда и социального развития администрации Урупского муниципального района Карачаево-Черкесской Республики</t>
  </si>
  <si>
    <t>Финансовое управление администрации Урупского муниципального района Карачаево-Черкесской Республики</t>
  </si>
  <si>
    <t xml:space="preserve">Другие вопросы в области культуры, кинематограции </t>
  </si>
  <si>
    <t>13</t>
  </si>
  <si>
    <t>Дотации на выравнивание бюджетной обеспеченности субъектов Российской Федерации и муниципальных образований</t>
  </si>
  <si>
    <t>800</t>
  </si>
  <si>
    <t>600</t>
  </si>
  <si>
    <t>Физическая культура</t>
  </si>
  <si>
    <t>Муниципальное казенное  учреждение "Отдел по культуре, молодежной политике, физической культуре, спорту и туризму администрации Урупского муниципального района Карачаево-Черкесской Республики"</t>
  </si>
  <si>
    <t>Муниципальное казенное учреждение "Отдел образования администрации Урупского муниципального района Карачаево-Черкесской Республики"</t>
  </si>
  <si>
    <t>Муниципальное казенное учреждение "Централизованная библиотечная система при администрации Урупского муниципального района"</t>
  </si>
  <si>
    <t>Валя-11263,2</t>
  </si>
  <si>
    <t>Ира- 11577,4</t>
  </si>
  <si>
    <t>тыс. рублей</t>
  </si>
  <si>
    <t>Всего</t>
  </si>
  <si>
    <t xml:space="preserve">Муниципальное казенное  учреждение  дополнительного образования "Детская школа искусств Урупского муниципального района" </t>
  </si>
  <si>
    <t>352</t>
  </si>
  <si>
    <t xml:space="preserve">Наименование главных распорядителей бюджетных средств </t>
  </si>
  <si>
    <t>200</t>
  </si>
  <si>
    <t>100</t>
  </si>
  <si>
    <t>300</t>
  </si>
  <si>
    <t>05 1 4220</t>
  </si>
  <si>
    <t>Дорожное хозяйство (дорожные фонды)</t>
  </si>
  <si>
    <t>Транспорт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</si>
  <si>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</si>
  <si>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</si>
  <si>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</si>
  <si>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БЕЗОПАСНОСТЬ И ПРАВООХРАНИТЕЛЬНАЯ ДЕЯТЕЛЬНОСТЬ</t>
  </si>
  <si>
    <t>Сельское хозяйство и рыболовство</t>
  </si>
  <si>
    <t xml:space="preserve">72 1 1011 </t>
  </si>
  <si>
    <t>72 2 1011</t>
  </si>
  <si>
    <t>72 2 1019</t>
  </si>
  <si>
    <t xml:space="preserve">72 2 1011 </t>
  </si>
  <si>
    <t>Проведение мероприятий в рамках целевой программы муниципального района "Обеспечение жильем молодых семей на 2011-2015 годы"(Социальное обеспечение и иные выплаты населению)</t>
  </si>
  <si>
    <t>99 9 8003</t>
  </si>
  <si>
    <t>Резервные фонды органов местного самоуправления в рамках непрограмного направления деятельности (Иные бюджетные ассигнования)</t>
  </si>
  <si>
    <t>99 9 2005</t>
  </si>
  <si>
    <t>Субсидии юридическим лицам (кроме государственных, муниципальных организаций) в части затрат, связанных с предоставлением услуг по перевозке пассажиров в рамках непрограмного направления деятельности (Иные бюджетные ассигнования)</t>
  </si>
  <si>
    <t>99 9 6009</t>
  </si>
  <si>
    <t>71 2 1011</t>
  </si>
  <si>
    <t>Урупского муниципального района на 2015 год</t>
  </si>
  <si>
    <t>Обеспечение жильем молодых семей за счет средств республиканского бюджета (Социальное обеспечение и иные выплаты населению)</t>
  </si>
  <si>
    <t>00 0 0000</t>
  </si>
  <si>
    <t>000</t>
  </si>
  <si>
    <t>01 1 4300</t>
  </si>
  <si>
    <t>01 1 5250</t>
  </si>
  <si>
    <t>01 1 7480</t>
  </si>
  <si>
    <t>01 1 7510</t>
  </si>
  <si>
    <t>01 1 7520</t>
  </si>
  <si>
    <t>01 1 7530</t>
  </si>
  <si>
    <t>01 1 7540</t>
  </si>
  <si>
    <t>01 1 7550</t>
  </si>
  <si>
    <t>01 1 4084</t>
  </si>
  <si>
    <t>01 1 4100</t>
  </si>
  <si>
    <t>71 3 1011</t>
  </si>
  <si>
    <t>71 3 1019</t>
  </si>
  <si>
    <t>99 9 2006</t>
  </si>
  <si>
    <t xml:space="preserve">Расходы на выплаты по оплате труда работников органов местного самоуправления по обеспечению деятельности исполнительных органов муниципального образования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</si>
  <si>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выплаты по оплате труда работников органов местного самоуправления по обеспечению деятельности Главы местной администрации муниципального образования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</si>
  <si>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обеспечение функций органами местного самоуправления по обеспечению деятельности исполнительных органов муниципального образования в рамках непрограмного направления деятельности (Закупка товаров, работ и услуг для государственных (муниципальных) нужд) </t>
  </si>
  <si>
    <t>Реализация Закона Карачаев-Черкесской Республики "О наделении органов местного самоуправления муниципальных районов и городских округов Карачаево-Черкесской Республики отдельными государственными полномочиями по созданию комиссий по делам несовершеннолетних и защите их прав и организации деятельности таких комиссий"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</si>
  <si>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Реализация Закона Карачаев-Черкесской Республики "О наделении органов местного самоуправления муниципальных районов и городских округов Карачаево-Черкесской Республики отдельными государственными полномочиями по созданию комиссий по делам несовершеннолетних и защите их прав и организации деятельности таких комиссий" в рамках непрограмного направления деятельности (Закупка товаров, работ и услуг для государственных (муниципальных) нужд) </t>
  </si>
  <si>
    <t xml:space="preserve">Реализация Закона Карачаев-Черкесской Республики "О порядке создания и деятельности административных комиссий Карачаево-Черкесской Республике и наделении органов местного самоуправления отдельными государственными полномочиями Карачаево-Черкесской Республики" в рамках непрограмного направления деятельности (Закупка товаров, работ и услуг для государственных (муниципальных) нужд)  </t>
  </si>
  <si>
    <t>Реализация Закона Карачаев-Черкесской Республики "О наделении органов местного самоуправления муниципальных образований в Карачаево-Черкесской Республике отдельными государственными полномочиями Карачаево-Черкесской Республики по формированию, содержанию и использованию Архивного фонда Карачаево-Черкесской Республики" в рамках непрограмного направления деятельности (Закупка товаров, работ и услуг для государственных (муниципальных) нужд)</t>
  </si>
  <si>
    <t>Расходы на обеспечение деятельности (оказание услуг) подведомственных учреждений, организующих предоставление государственных и муниципальных услуг на базе многофункционального центра, в рамках непрограммного направления деятельности (Предоставление субсидий бюджетным, автономным учреждениям и иным некоммерческим  организациям)</t>
  </si>
  <si>
    <t>77 7 2059</t>
  </si>
  <si>
    <t xml:space="preserve">Расходы на обеспечение функций органами местного самоуправления по обеспечению деятельности исполнительных органов муниципального образования в рамках непрограмного направления деятельности (Иные бюджетные ассигнования) </t>
  </si>
  <si>
    <t>Реализация Закона Карачаев-Черкесской Республики "О порядке создания и деятельности административных комиссий Карачаево-Черкесской Республике и наделении органов местного самоуправления отдельными государственными полномочиями Карачаево-Черкесской Республики"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</si>
  <si>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подведомственных  внешкольных учреждений (ДЮСШ) в рамках непрограмного направления деятельности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</si>
  <si>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органов местного самоуправления по обеспечению деятельности Председателя представительного органа  муниципального образования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</si>
  <si>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органов местного самоуправления по обеспечению деятельности Заместителя председателя представительного органа  муниципального образования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</si>
  <si>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Расходы на выплаты по оплате труда органов местного самоуправления по обеспечению деятельности представительного органа муниципального образования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</si>
  <si>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обеспечение функций по обеспечению деятельности представительного органа муниципального образования в рамках непрограмного направления деятельности (Закупка товаров, работ и услуг для государственных (муниципальных нужд) </t>
  </si>
  <si>
    <t xml:space="preserve">Расходы на обеспечение функций по обеспечению деятельности представительного органа муниципального образования в рамках непрограмного направления деятельности (Иные бюджетные ассигнования) </t>
  </si>
  <si>
    <t xml:space="preserve">Расходы на выплаты по оплате труда работников органов местного самоуправления по обеспечению деятельности Председателя контрольно-счетной комиссии  представительного органа муниципального образования 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</si>
  <si>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выплаты по оплате труда работников органов местного самоуправления по обеспечению деятельности контрольно-счетной комиссии  представительного органа муниципального образования 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</si>
  <si>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обеспечение функций по обеспечению деятельности контрольно-счетной комиссии представительного органа муниципального образования в рамках непрограмного направления деятельности (Закупка товаров, работ и услуг для государственных (муниципальных нужд) </t>
  </si>
  <si>
    <t xml:space="preserve">Расходы на обеспечение функций органами местного самоуправления по обеспечению деятельности исполнительных органов муниципального образования в рамках  подпрограммы "Нормативно-методическое обеспечение и организация бюджетного процесса" муниципальной программы "Управление муниципальными финансами в Урупском муниципальном районе на 2015-2017 годы" (Закупка товаров, работ и услуг для государственных (муниципальных) нужд) </t>
  </si>
  <si>
    <t xml:space="preserve">Расходы на выплаты по оплате труда работников органов местного самоуправления по обеспечению деятельности исполнительных органов муниципального образования в рамках подпрограммы "Обеспечение условий реализации программы" муниципальной программы "Управление муниципальными финансами в Урупском муниципальном районе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</si>
  <si>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обеспечение функций органами местного самоуправления по обеспечению деятельности исполнительных органов муниципального образования в рамках  подпрограммы "Обеспечение условий реализации программы" муниципальной программы "Управление муниципальными финансами в Урупском муниципальном районе на 2015-2017 годы" (Закупка товаров, работ и услуг для государственных (муниципальных) нужд) </t>
  </si>
  <si>
    <t xml:space="preserve">Расходы на обеспечение функций органами местного самоуправления по обеспечению деятельности исполнительных органов муниципального образования в рамках  подпрограммы "Обеспечение условий реализации программы" муниципальной программы "Управление муниципальными финансами в Урупском муниципальном районе на 2015-2017 годы" (Иные бюджетные ассигнования) </t>
  </si>
  <si>
    <t xml:space="preserve">Расходы на обеспечение функций по обеспечению деятельности контрольно-счетной комиссии представительного органа муниципального образования в рамках непрограмного направления деятельности (Иные бюджетные ассигнования) </t>
  </si>
  <si>
    <t>Приложение 6</t>
  </si>
  <si>
    <t>Проведение мероприятий в рамках муниципальной адресной программы "Газификация Урупского муниципального района Карачаево-Черкесской Республики на 2013-2015 годы" (Закупка товаров, работ и услуг для государственных (муниципальных) нужд)</t>
  </si>
  <si>
    <t>Проведение мероприятий  в рамках муниципальной целевой программы "Развитие физической культуры и спорта в  Урупском муниципальном районе  на 2012-2016 годы" (Закупка товаров, работ и услуг для государственных (муниципальных) нужд)</t>
  </si>
  <si>
    <t>Расходы на обеспечение деятельности (оказание услуг) подведомственных учреждений (внешкольных) в рамках подпрограммы "Организация предоставления дополнительного образования детей в муниципальном казенном учреждении дополнительного образования "Детская школа искусств Урупского муниципального района" муниципальной целевой программы "Образование" на 2015-2020 годы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</si>
  <si>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подведомственных учреждений (внешкольных) в рамках в рамках подпрограммы "Организация предоставления дополнительного образования детей в муниципальном казенном учреждении дополнительного образования "Детская школа искусств Урупского муниципального района" муниципальной целевой программы "Образование" на 2015-2020 годы  (Закупка товаров, работ и услуг для государственных( муниципальных) нужд)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</si>
  <si>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в рамках подпрограммы "Организация предоставления дополнительного образования детей в муниципальном казенном учреждении дополнительного образования "Детская школа искусств Урупского муниципального района" муниципальной целевой программы "Образование" на 2015-2020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</si>
  <si>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03 5 2114</t>
  </si>
  <si>
    <t xml:space="preserve">Расходы на выплаты по оплате труда работников органов местного самоуправления по обеспечению деятельности исполнительных органов муниципального образования в рамках подпрограммы "Финансовое обеспечение" муниципальной целевой программы "Развитие культуры Урупского муниципального района на 2015-2017 года"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</si>
  <si>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подведомственных учреждений культуры в рамках подпрограммы "Финансовое обеспечение" муниципальной целевой программы "Развитие культуры Урупского муниципального района на 2015-2017 года"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</si>
  <si>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подведомственных учреждений культуры в рамках подпрограммы "Финансовое обеспечение" муниципальной целевой программы "Развитие культуры Урупского муниципального района на 2015-2017 года"   (Закупка товаров, работ и услуг для государственных (муниципальных) нужд)</t>
  </si>
  <si>
    <t>Расходы на обеспечение деятельности (оказание услуг) подведомственных учреждений культуры в рамках подпрограммы "Финансовое обеспечение" муниципальной целевой программы "Развитие культуры Урупского муниципального района на 2015-2017 года"  (Иные бюджетные ассигнования)</t>
  </si>
  <si>
    <t>Мероприятия, связанные с предоставлением мер социальной поддержки по оплате жилых помещений, отопления и освещения работникам культуры, работающим и проживающим в сельской местности, рабочих поселкахподпрограммы "Финансовое обеспечение" муниципальной целевой программы "Развитие культуры Урупского муниципального района на 2015-2017 года"  (поселках городского типа) (Закупка товаров, работ и услуг для государственных (муниципальных) нужд)</t>
  </si>
  <si>
    <t>Мероприятия, связанные с предоставлением мер социальной поддержки по оплате жилых помещений, отопления и освещения работникам культуры, работающим и проживающим в сельской местности, рабочих поселках подпрограммы "Финансовое обеспечение" муниципальной целевой программы "Развитие культуры Урупского муниципального района на 2015-2017 года" (поселках городского типа) (Социальное обеспечение и иные выплаты населению)</t>
  </si>
  <si>
    <r>
      <t xml:space="preserve">Расходы на обеспечение деятельности (оказание услуг) подведомственных учреждений дошкольного образования в рамках подпрограммы "Развитие дошкольного образования в Урупском муниципальном районе" муниципальной целевой программы "Образование" на 2015-2020 годы (Закупка товаров, работ и услуг для государственных( муниципальных) нужд) </t>
    </r>
  </si>
  <si>
    <t xml:space="preserve">Расходы на обеспечение деятельности (оказание услуг) подведомственных учреждений дошкольного образованияв рамках подпрограммы "Развитие дошкольного образования в Урупском муниципальном районе" муниципальной целевой программы "Образование" на 2015-2020 годы  (Иные бюджетные ассигнования) </t>
  </si>
  <si>
    <t xml:space="preserve">Реализация  образовательных программ в дошкольных образовательных учрежденияхрамках подпрограммы "Развитие дошкольного образования в Урупском муниципальном районе" муниципальной целевой программы "Образование" на 2015-2020 годы   (Расходы на выплаты персоналу в целях обеспечения выполнения функций государственными (муниципальными) органами, казеннымии учреждениями, органами управления государственными внебюджетными фондами) </t>
  </si>
  <si>
    <t>03 1 2211</t>
  </si>
  <si>
    <t>03 1 2114</t>
  </si>
  <si>
    <r>
      <t xml:space="preserve">Расходы на обеспечение деятельности (оказание услуг) подведомственных общеобразовательных учреждений в рамках подпрограммы "Развитие системы общего образования в Урупском муниципальном районе"  муниципальной целевой программы "Образование" на 2015-2020 годы (Закупка товаров, работ и услуг для государственных( муниципальных) нужд) </t>
    </r>
  </si>
  <si>
    <t>03 3 0201</t>
  </si>
  <si>
    <t xml:space="preserve">03 3 0201 </t>
  </si>
  <si>
    <r>
      <t>Реализация  основных общеобразовательных программ в рамках подпрограммы "Развитие системы общего образования в Урупском муниципальном районе"  муниципальной целевой программы "Образование" на 2015-2020 годы (Закупка товаров, работ и услуг для государственных (муниципальных) нужд</t>
    </r>
    <r>
      <rPr>
        <sz val="9"/>
        <color indexed="10"/>
        <rFont val="Arial Cyr"/>
        <family val="0"/>
      </rPr>
      <t xml:space="preserve"> </t>
    </r>
  </si>
  <si>
    <t>03 3 2114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</si>
  <si>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ДЮСШ в рамках подпрограммы "Развитие системы общего образования в Урупском муниципальном районе"  муниципальной целевой программы "Образование" на 2015-2020 годы(Социальное обеспечение и иные выплаты населению)</t>
  </si>
  <si>
    <t>Расходы на обеспечение деятельности (оказание услуг) подведомственных внешкольных учреждений (ДЮСШ) в рамках подпрограммы "Развитие системы общего образования в Урупском муниципальном районе"  муниципальной целевой программы "Образование" на 2015-2020 годы(Закупка товаров, работ и услуг для государственных( муниципальных) нужд)</t>
  </si>
  <si>
    <t>Расходы на обеспечение деятельности (оказание услуг) подведомственных внешкольных учреждений (ДЮСШ) в рамках подпрограммы "Развитие системы общего образования в Урупском муниципальном районе"  муниципальной целевой программы "Образование" на 2015-2020 годы (Иные бюджетные ассигнования)</t>
  </si>
  <si>
    <t>03 3 2010</t>
  </si>
  <si>
    <t>03 3 2013</t>
  </si>
  <si>
    <t xml:space="preserve">Расходы на финансовое обеспечение подпрограммы  "Патриотическое воспитание граждан Урупского муниципального района" муниципальной целевой программы "Образование" на 2015-2020 годы(Закупка товаров, работ и услуг для государственных (муниципальных) нужд) </t>
  </si>
  <si>
    <t xml:space="preserve">Расходы на финансовое обеспечение подпрограммы  "Привлечение молодых специалистов в сферу образования Урупского муниципального района" муниципальной целевой программы "Образование" на 2015-2020 годы (Закупка товаров, работ и услуг для государственных (муниципальных) нужд) </t>
  </si>
  <si>
    <t>Реализация Закона Карачаево-Черкесской Республики  "О наделении органов местного самоуправления муниципальных районов и городских округов в Карачаево-Черкесской Республике отдельными государственными полномочиями Карачаево-Черкесской Республики по организации осуществлению деятельности по опеке и попечительству" в рамках подпрограммы "Развитие системы общего образования в Урупском муниципальном районе"  муниципальной целевой программы "Образование" на 2015-2020 годы (Закупка товаров, работ и услуг для государственных (муниципальных) нужд)</t>
  </si>
  <si>
    <t xml:space="preserve">Реализация Закона Карачаево-Черкесской Республики от 10 января 2008г. № 3-РЗ "О наделении органов местного самоуправления муниципальных районов и городских округов в Карачаево-Черкесской Республике отдельными государственными полномочиями Карачаево-Черкесской Республики по организации осуществлению деятельности по опеке и попечительству" в рамках подпрограммы "Финансовое обеспечение условий реализации муниципальной муниципальной целевой программы "Образование" на 2015-2020 годы" муниципальной целевой программы "Образование" на 2015-2020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</si>
  <si>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подведомственных учреждений (централизованной бухгалтерии) в рамках подпрограммы "Финансовое обеспечение условий реализации муниципальной муниципальной целевой программы "Образование" на 2015-2020 годы" муниципальной целевой программы "Образование" на 2015-2020 годы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</si>
  <si>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подведомственных учреждений (централизованной бухгалтерии) в рамках подпрограммы "Финансовое обеспечение условий реализации муниципальной муниципальной целевой программы "Образование" на 2015-2020 годы" муниципальной целевой программы "Образование" на 2015-2020 годы  (Иные бюджетные ассигнования)</t>
  </si>
  <si>
    <t xml:space="preserve">Расходы на выплаты по оплате труда работников органов местного самоуправления по обеспечению деятельности исполнительных органов муниципального образования в рамках подпрограммы "Финансовое обеспечение условий реализации муниципальной муниципальной целевой программы "Образование" на 2015-2020 годы" муниципальной целевой программы "Образование" на 2015-2020 годы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</si>
  <si>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обеспечение функций органами местного самоуправления по обеспечению деятельности исполнительных органов муниципального образованияв рамках подпрограммы "Финансовое обеспечение условий реализации муниципальной муниципальной целевой программы "Образование" на 2015-2020 годы" муниципальной целевой программы "Образование" на 2015-2020 годы деятельности (Закупка товаров, работ и услуг для государственных (муниципальных) нужд) </t>
  </si>
  <si>
    <t>Расходы на обеспечение деятельности (оказание услуг) подведомственных учреждений (методического кабинета) в рамках подпрограммы "Развитие системы общего образования в Урупском муниципальном районе"  муниципальной целевой программы "Образование" на 2015-2020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</si>
  <si>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подведомственных учреждений (методического кабинета) в рамках подпрограммы "Развитие системы общего образования в Урупском муниципальном районе"  муниципальной целевой программы "Образование" на 2015-2020 годы (Закупка товаров, работ и услуг для государственных( муниципальных) нужд)</t>
  </si>
  <si>
    <t>03 3 4600</t>
  </si>
  <si>
    <t>Организация оздоровления, отдыха детей  в период летних каникул в лагерях с дневным пребыванием в рамках подпрограммы "Развитие системы общего образования в Урупском муниципальном районе"  муниципальной целевой программы "Образование" на 2015-2020 годы  (Закупка товаров, работ и услуг для государственных (муниципальных) нужд)</t>
  </si>
  <si>
    <t>Расходы на обеспечение деятельности (оказание услуг) подведомственных учреждений (централизованной бухгалтерии) в рамках подпрограммы "Финансовое обеспечение условий реализации муниципальной муниципальной целевой программы "Образование" на 2015-2020 годы" муниципальной целевой программы "Образование" на 2015-2020 годы (Закупка товаров, работ и услуг для государственных( муниципальных) нужд)</t>
  </si>
  <si>
    <t>Проведение мероприятий  в рамках муниципальной целевой комплексной программы "Профилактика правонарушений в Урупском муниципальном районе на 2012-2015 годы" (Закупка товаров, работ и услуг для государственных (муниципальных) нужд)</t>
  </si>
  <si>
    <t>71 0 1011</t>
  </si>
  <si>
    <t>Проведение мероприятий  в рамках муниципальной целевой программы "Доступная среда  на 2012-2015 годы в Урупском муниципальном районе" (Закупка товаров, работ и услуг для государственных (муниципальных) нужд)</t>
  </si>
  <si>
    <t xml:space="preserve">Расходы на обеспечение функций органами местного самоуправления по обеспечению деятельности исполнительных органов муниципального образования в рамках подпрограммы"Обеспечение условий реализации муниципальной программы "Социальная поддержка населения Урупского муниципального  района" на 2015-2017 г. муниципальной программы "Социальная поддержка населения Урупского муниципального района " на 2015-2017 г. (Закупка товаров, работ и услуг для государственных (муниципальных) нужд) </t>
  </si>
  <si>
    <t xml:space="preserve">Расходы на обеспечение функций органами местного самоуправления по обеспечению деятельности исполнительных органов муниципального образования в рамках подпрограммы "Обеспечение условий реализации муниципальной программы "Социальная поддержка населения Урупского муниципального  района" на 2015-2017 г. муниципальной программы "Социальная поддержка населения Урупского муниципального района " на 2015-2017 г. (Иные бюджетные ассигнования) </t>
  </si>
  <si>
    <t xml:space="preserve">Расходы на выплаты по оплате труда работников органов местного самоуправления по обеспечению деятельности исполнительных органов муниципального образования в рамках подпрограммы"Обеспечение условий реализации муниципальной программы "Социальная поддержка населения Урупского муниципального  района" на 2015-2017 г. муниципальной программы "Социальная поддержка населения Урупского муниципального района " на 2015-2017 г.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</si>
  <si>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Ежемесячная денежная выплата, в случае рождения третьего ребенка или последующих детей до достижения ребенком возраста трех лет в рамках подпрограммы "Развитие мер социальной поддержки отдельных категорий граждан" муниципальной программы "Социальная поддержка населения Урупского муниципального района" на 2015-2017г.(Социальное обеспечение и иные выплаты населению)</t>
  </si>
  <si>
    <t>Ежемесячное социальное пособие гражданам, имеющим детей в рамках подпрограммы "Развитие мер социальной поддержки отдельных категорий граждан" муниципальной программы "Социальная поддержка населения Урупского муниципального района" на 2015-2017г.(Социальное обеспечение и иные выплаты населению)</t>
  </si>
  <si>
    <t xml:space="preserve">Обеспечение мер социальной поддержки ветеранов труда  Карачаево-Черкесской Республикив рамках подпрограммы "Развитие мер социальной поддержки отдельных категорий граждан" муниципальной программы "Социальная поддержка населения Урупского муниципального района" на 2015-2017г. (Социальное обеспечение и иные выпаты населению) </t>
  </si>
  <si>
    <t>Обеспечение мер социальной поддержки тружеников тылав рамках подпрограммы "Развитие мер социальной поддержки отдельных категорий граждан" муниципальной программы "Социальная поддержка населения Урупского муниципального района" на 2015-2017г.(Социальное обеспечение и иные выплаты населению)</t>
  </si>
  <si>
    <t>Обеспечение мер социальной поддержки реабилитированных лиц и лиц, признанных пострадавшими от политических репрессийв рамках подпрограммы "Развитие мер социальной поддержки отдельных категорий граждан" муниципальной программы "Социальная поддержка населения Урупского муниципального района" на 2015-2017г. (Социальное обеспечение и иные выплаты населению)</t>
  </si>
  <si>
    <t>Обеспечение мер социальной поддержки многодетных семей в рамках подпрограммы "Развитие мер социальной поддержки отдельных категорий граждан" муниципальной программы "Социальная поддержка населения Урупского муниципального района" на 2015-2017г. (Социальное обеспечение и иные выплаты населению)</t>
  </si>
  <si>
    <t>Субсидии населению на оплату жилищно-коммунальных услуг в рамках подпрограммы "Развитие мер социальной поддержки отдельных категорий граждан" муниципальной программы "Социальная поддержка населения Урупского муниципального района" на 2015-2017г.(Социальное обеспечение и иные выплаты населению)</t>
  </si>
  <si>
    <t>Социальное пособие на погребение в рамках подпрограммы "Развитие мер социальной поддержки отдельных категорий граждан" муниципальной программы "Социальная поддержка населения Урупского муниципального района" на 2015-2017г.(Социальное обеспечение и иные выплаты населению)</t>
  </si>
  <si>
    <t>02 2 2043</t>
  </si>
  <si>
    <t>Расходы на обеспечение деятельности (оказание услуг) подведомственных учреждений в рамках  подпрограммы "Обеспечение условий реализации программы" муниципальной программы "Управление муниципальными финансами в Урупском муниципальном районе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</si>
  <si>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Выравнивание бюджетной обеспеченности поселений в рамках подпрограммы "Эффективная система межбюджетных отношений в Урупском муниципальном районе" муниципальной программы "Управление муниципальными финансами в Урупском муниципальном районе на 2015-2017 годы" (Межбюджетные трансферты)</t>
  </si>
  <si>
    <t>Расходы на обеспечение деятельности (оказание услуг) подведомственных учреждений библиотечной системы в рамках подпрограммы "Развитие библиотечного дела"  муниципальной целевой программы "Развитие культуры Урупского муниципального района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</si>
  <si>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подведомственных учреждений библиотечной системы в рамках подпрограммы "Развитие библиотечного дела"  муниципальной целевой программы "Развитие культуры Урупского муниципального района на 2015-2017 годы" (Закупка товаров, работ и услуг для государственных (муниципальных) нужд)</t>
  </si>
  <si>
    <t>Мероприятия, связанные с предоставлением мер социальной поддержки по оплате жилых помещений, отопления и освещения работникам библиотечной системы, работающим и проживающим в сельской местности, рабочих поселках (поселках городского типа)  в рамках подпрограммы "Развитие библиотечного дела"  муниципальной целевой программы "Развитие культуры Урупского муниципального района на 2015-2017 годы" (Закупка товаров, работ и услуг для государственных (муниципальных) нужд)</t>
  </si>
  <si>
    <t>Мероприятия, связанные с предоставлением мер социальной поддержки по оплате жилых помещений, отопления и освещения работникам библиотечной системы, работающим и проживающим в сельской местности, рабочих поселках  в рамках подпрограммы "Развитие библиотечного дела"  муниципальной целевой программы "Развитие культуры Урупского муниципального района на 2015-2017 годы" (поселках городского типа) (Социальное обеспечение и иные выплаты населению)</t>
  </si>
  <si>
    <t>Расходы на обеспечение деятельности (оказание услуг) подведомственных учреждений библиотечной системы в рамках подпрограммы "Развитие библиотечного дела"  муниципальной целевой программы "Развитие культуры Урупского муниципального района на 2015-2017 годы"  непрограмного направления деятельности (Иные бюджетные ассигнования)</t>
  </si>
  <si>
    <t xml:space="preserve">05 4 4210 </t>
  </si>
  <si>
    <t>05 5 4220</t>
  </si>
  <si>
    <t>Реализация Закона Карачаев-Черкесской Республики "О наделении органов местного самоуправления муниципальных образований в Карачаево-Черкесской Республике отдельными государственными полномочиями Карачаево-Черкесской Республики по формированию, содержанию и использованию Архивного фонда Карачаево-Черкесской Республики"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</si>
  <si>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Предупреждение и ликвидация последствий  чрезвычайных ситуаций  природного и техногенного характера, гражданская оборона </t>
  </si>
  <si>
    <r>
      <t>Реализация  основных общеобразовательных программ в рамках подпрограммы "Развитие системы общего образования в Урупском муниципальном районе"  муниципальной целевой программы "Образование" на 2015-2020 годы (Расходы на выплаты персоналу в целях обеспечения выполнения функций государственными (муниципальными) органами, казеннымии учреждениями, органами управления государственными внебюджетными фондами)</t>
    </r>
    <r>
      <rPr>
        <sz val="9"/>
        <color indexed="10"/>
        <rFont val="Arial Cyr"/>
        <family val="0"/>
      </rPr>
      <t xml:space="preserve"> </t>
    </r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</si>
  <si>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в рамках подпрограммы "Развитие системы общего образования в Урупском муниципальном районе"  муниципальной целевой программы "Образование" на 2015-2020 годы(Закупка товаров, работ и услуг для государственных (муниципальных) нужд)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</si>
  <si>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в рамках подпрограммы "Развитие системы общего образования в Урупском муниципальном районе"  муниципальной целевой программы "Образование" на 2015-2020 годы(Социальное обеспечение и иные выплаты населению)</t>
  </si>
  <si>
    <r>
      <t xml:space="preserve">Расходы на обеспечение деятельности (оказание услуг) подведомственных общеобразовательных учреждений в рамках подпрограммы "Развитие системы общего образования в Урупском муниципальном районе"  муниципальной целевой программы "Образование" на 2015-2020 годы (Иные бюджетные ассигнования) </t>
    </r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</si>
  <si>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в рамках подпрограммы "Развитие системы общего образования в Урупском муниципальном районе"  муниципальной целевой программы "Образование" на 2015-2020 годы  (Социальное обеспечение и иные выплаты населению)</t>
  </si>
  <si>
    <t>Содержание ребенка в семье опекуна и приемной семье, а также на оплату труда приемному родителюв рамках подпрограммы "Развитие системы общего образования в Урупском муниципальном районе"  муниципальной целевой программы "Образование" на 2015-2020 годы (Социальное обеспечение и иные выплаты населению)</t>
  </si>
  <si>
    <t>Доплата к пенсии муниципальных служащих в рамках непрограммного направления деятельности (Социальное обеспечение и иные выплаты населению)</t>
  </si>
  <si>
    <t>Компенсации на оплату жилищно-коммунальных услуг отдельным категориям граждан в рамках подпрограммы "Развитие мер социальной поддержки отдельных категорий граждан" муниципальной программы "Социальная поддержка населения Урупского муниципального района" на 2015-2017г. (Социальное обеспечение и иные выплаты населению)</t>
  </si>
  <si>
    <t>Обеспечение мер социальной поддержки ветеранов труда в рамках подпрограммы "Развитие мер социальной поддержки отдельных категорий граждан" муниципальной программы "Социальная поддержка населения Урупского муниципального района" на 2015-2017г.(Социальное обеспечение и иные выплаты населению)</t>
  </si>
  <si>
    <t>от  26.12.2014   № 28</t>
  </si>
  <si>
    <t>99 9 8009</t>
  </si>
  <si>
    <t>Коммунальное  хозяйство</t>
  </si>
  <si>
    <t>01 1 5380</t>
  </si>
  <si>
    <t>03 1 2047</t>
  </si>
  <si>
    <t xml:space="preserve">Мероприятия в области коммунального хозяйства в  рамках непрограммного направления деятельности (Закупка товаров, работ и услуг для государственных (муниципальных) нужд) </t>
  </si>
  <si>
    <t>Мероприятия в области коммунального хозяйства в  рамках непрограммного направления деятельности (Иные бюджетные ассигнования)</t>
  </si>
  <si>
    <t>Жилищное хозяйство</t>
  </si>
  <si>
    <t>99 9 8010</t>
  </si>
  <si>
    <t>Мероприятия в области жилищного хозяйства в рамках непрограммного направления деятельности (Иные бюджетные ассигнования)</t>
  </si>
  <si>
    <t>ЖИЛИЩНО-КОММУНАЛЬНОЕ ХОЗЯЙСТВО</t>
  </si>
  <si>
    <t>Проведение мероприятий  в рамках муниципальной целевой  комплексной программы "Профилактика правонарушений в  Урупском муниципальном районе  на 2012-2015 годы" (Закупка товаров, работ и услуг для государственных (муниципальных) нужд)</t>
  </si>
  <si>
    <t>Проведение мероприятий  в рамках муниципальной   комплексной целевой программы "Комплексные меры противодействия злоупотреблению наркотическими средствами и их незаконному обороту в  Урупском муниципальном районе  на 2012-2015 годы" (Закупка товаров, работ и услуг для государственных (муниципальных) нужд)</t>
  </si>
  <si>
    <t>05 1 2065</t>
  </si>
  <si>
    <t>06 0 2066</t>
  </si>
  <si>
    <t>07 0 2067</t>
  </si>
  <si>
    <t>08 0 2068</t>
  </si>
  <si>
    <t>10 0 2070</t>
  </si>
  <si>
    <t>03 5 2053</t>
  </si>
  <si>
    <t>03 5 2054</t>
  </si>
  <si>
    <t>Расходы на обеспечение деятельности (оказание услуг) подведомственных учрежденийв рамках подпрограммы "Организация предоставления дополнительного образования детей в муниципальном казенном учреждении дополнительного образования "Детская школа искусств Урупского муниципального района" муниципальной целевой программы "Образование" на 2015-2020 годы  (Иные бюджетные ассигнования)</t>
  </si>
  <si>
    <t xml:space="preserve">Субсидии на иные цели муниципальным бюджетным учреждениям, обеспечивающим предоставление услуг в сфере здравоохранения в рамках подпрограммы "Развитие первичной медико-санитарной помощи" муниципальной программы "Развитие здравоохранения Урупского муниципального района на 2015-2018 годы" (Предоставление субсидий бюджетным, автономным учреждениям и иным некоммерческим организациям). </t>
  </si>
  <si>
    <t>Реализация закона Карачаево-Черкесской Республики "О наделении органов местного самоуправления муниципальных образований Карачаево-Черкесской Республики отдельными государственными полномочиями Карачаево-Черкесской Республики в области охраны здоровья населения" в рамках подпрограммы "Развитие первичной медико-санитарной помощи" муниципальной программы "Развитие здравоохранения Урупского муниципального района на 2015-2018 годы"  (Предоставление субсидий бюджетным, автономным учреждениям и иным некоммерческим организациям)</t>
  </si>
  <si>
    <t>Реализация закона Карачаево-Черкесской Республики "О наделении органов местного самоуправления муниципальных районов и городских округов Карачаево-Черкесской Республики отдельными государственными полномочиями Карачаево-Черкесской Республики по организации оказания отдельных видов специализированной медицинской помощи" в рамках подпрограммы "Совершенствование оказания медицинской помощи с социально-значимыми заболеваниями" муниципальной программы "Развитие здравоохранения Урупского муниципального района на 2015-2018 годы" (Предоставление субсидий бюджетным, автономным учреждениям и иным некоммерческим организациям)</t>
  </si>
  <si>
    <t>Реализация закона Карачаево-Черкесской Республики "О наделении органов местного самоуправления муниципальных образований Карачаево-Черкесской Республики отдельными государственными полномочиями Карачаево-Черкесской Республики в области охраны здоровья населения" в рамках подпрограммы "Развитие паллиативной помощи" муниципальной программы "Развитие здравоохранения Урупского муниципального района на 2015-2018 годы"  (Предоставление субсидий бюджетным, автономным учреждениям и иным некоммерческим организациям)</t>
  </si>
  <si>
    <t>04 4 1011</t>
  </si>
  <si>
    <t>04 2 2062</t>
  </si>
  <si>
    <t>04 4 2064</t>
  </si>
  <si>
    <t>11 0 2071</t>
  </si>
  <si>
    <t>09 0 2069</t>
  </si>
  <si>
    <t>03 8 2056</t>
  </si>
  <si>
    <t>Расходы в рамках реализации подпрограммы "Патриотическое воспитание граждан Урупского муниципального района" муниципальной целевой программы "Образование" на 2015-2020 годы (Закупка товаров, работ и услуг для государственных (муниципальных) нужд)</t>
  </si>
  <si>
    <t>04 1 2061</t>
  </si>
  <si>
    <t>02 5 1011</t>
  </si>
  <si>
    <t>02 5 1019</t>
  </si>
  <si>
    <t>02 5 2046</t>
  </si>
  <si>
    <t>02 4 2045</t>
  </si>
  <si>
    <t>Ежемесячное пособие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а также уволенным (прекратившим деятельность, полномочия) в установленном порядке в рамках подпрограммы "Развитие мер социальной поддержки отдельных категорий граждан" муниципальной программы "Социальная поддержка населения Урупского муниципального района" на 2015-2017г.(Социальное обеспечение и иные выплаты населению)</t>
  </si>
  <si>
    <t>01 2 2041</t>
  </si>
  <si>
    <t>03 1 2048</t>
  </si>
  <si>
    <r>
      <t xml:space="preserve">Расходы на обеспечение деятельности (оказание услуг) подведомственных учреждений дошкольного образования в рамках подпрограммы "Развитие дошкольного образования в Урупском муниципальном районе" муниципальной целевой программы "Образование" на 2015-2020 годы   (Закупка товаров, работ и услуг для государственных( муниципальных) нужд) </t>
    </r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</si>
  <si>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в рамках подпрограммы "Развитие дошкольного образования в Урупском муниципальном районе" муниципальной целевой программы "Образование" на 2015-2020 годы  (Закупка товаров, работ и услуг для государственных (муниципальных )нужд)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</si>
  <si>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в рамках подпрограммы "Развитие дошкольного образования в Урупском муниципальном районе" муниципальной целевой программы "Образование" на 2015-2020 годы  (Социальное обеспечение и иные выплаты населению)</t>
  </si>
  <si>
    <t>03 3 2050</t>
  </si>
  <si>
    <t>03 3 2051</t>
  </si>
  <si>
    <t>03 3 2052</t>
  </si>
  <si>
    <t>Проведение мероприятий в рамках подпрограммы "Развитие системы общего образования в Урупском муниципальном районе"  муниципальной целевой программы "Образование" на 2015-2020 годы (Закупка товаров, работ и услуг для государственных( муниципальных) нужд)</t>
  </si>
  <si>
    <t>03 В 1013</t>
  </si>
  <si>
    <t>03 В 2060</t>
  </si>
  <si>
    <t>03 А 1011</t>
  </si>
  <si>
    <t>03 А 1019</t>
  </si>
  <si>
    <t>03 А 2058</t>
  </si>
  <si>
    <t>03 3 2072</t>
  </si>
  <si>
    <t>03 3 2073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</si>
</sst>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_-* #,##0.0_р_._-;\-* #,##0.0_р_._-;_-* &quot;-&quot;??_р_._-;_-@_-"/>
  </numFmts>
  <fonts count="46">
    <font>
      <sz val="10"/>
      <name val="Arial Cyr"/>
      <family val="0"/>
    </font>
    <font>
      <sz val="7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color indexed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10" xfId="0" applyBorder="1" applyAlignment="1">
      <alignment/>
    </xf>
    <xf numFmtId="170" fontId="2" fillId="0" borderId="11" xfId="0" applyNumberFormat="1" applyFont="1" applyFill="1" applyBorder="1" applyAlignment="1">
      <alignment horizontal="center" vertical="center"/>
    </xf>
    <xf numFmtId="170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70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170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170" fontId="0" fillId="0" borderId="12" xfId="0" applyNumberForma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0" fontId="6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70" fontId="6" fillId="0" borderId="0" xfId="0" applyNumberFormat="1" applyFont="1" applyFill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170" fontId="6" fillId="0" borderId="0" xfId="0" applyNumberFormat="1" applyFont="1" applyFill="1" applyBorder="1" applyAlignment="1">
      <alignment horizontal="center" vertical="center"/>
    </xf>
    <xf numFmtId="170" fontId="2" fillId="0" borderId="17" xfId="0" applyNumberFormat="1" applyFont="1" applyFill="1" applyBorder="1" applyAlignment="1">
      <alignment horizontal="center" vertical="center"/>
    </xf>
    <xf numFmtId="170" fontId="2" fillId="0" borderId="18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170" fontId="6" fillId="0" borderId="18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170" fontId="6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 wrapText="1"/>
    </xf>
    <xf numFmtId="170" fontId="6" fillId="0" borderId="25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170" fontId="0" fillId="0" borderId="11" xfId="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0" fontId="45" fillId="0" borderId="22" xfId="0" applyNumberFormat="1" applyFont="1" applyFill="1" applyBorder="1" applyAlignment="1">
      <alignment horizontal="center" vertical="center"/>
    </xf>
    <xf numFmtId="170" fontId="45" fillId="0" borderId="17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0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170" fontId="8" fillId="0" borderId="11" xfId="0" applyNumberFormat="1" applyFont="1" applyFill="1" applyBorder="1" applyAlignment="1">
      <alignment horizontal="center" vertical="center"/>
    </xf>
    <xf numFmtId="170" fontId="0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3"/>
  <sheetViews>
    <sheetView tabSelected="1" zoomScalePageLayoutView="0" workbookViewId="0" topLeftCell="A1">
      <selection activeCell="T194" sqref="T194"/>
    </sheetView>
  </sheetViews>
  <sheetFormatPr defaultColWidth="9.00390625" defaultRowHeight="12.75"/>
  <cols>
    <col min="1" max="1" width="4.625" style="4" customWidth="1"/>
    <col min="2" max="2" width="49.375" style="5" customWidth="1"/>
    <col min="3" max="3" width="7.125" style="5" customWidth="1"/>
    <col min="4" max="5" width="5.125" style="5" customWidth="1"/>
    <col min="6" max="6" width="11.125" style="5" customWidth="1"/>
    <col min="7" max="7" width="6.25390625" style="5" customWidth="1"/>
    <col min="8" max="8" width="11.75390625" style="6" customWidth="1"/>
    <col min="9" max="9" width="0.12890625" style="0" hidden="1" customWidth="1"/>
    <col min="10" max="10" width="8.875" style="0" hidden="1" customWidth="1"/>
    <col min="11" max="11" width="12.625" style="0" hidden="1" customWidth="1"/>
    <col min="12" max="12" width="10.75390625" style="0" hidden="1" customWidth="1"/>
    <col min="13" max="13" width="0.12890625" style="0" hidden="1" customWidth="1"/>
    <col min="14" max="14" width="10.00390625" style="0" hidden="1" customWidth="1"/>
    <col min="15" max="15" width="10.375" style="0" hidden="1" customWidth="1"/>
    <col min="16" max="16" width="11.75390625" style="0" hidden="1" customWidth="1"/>
    <col min="17" max="17" width="9.625" style="0" hidden="1" customWidth="1"/>
    <col min="18" max="18" width="14.375" style="0" hidden="1" customWidth="1"/>
  </cols>
  <sheetData>
    <row r="1" spans="1:18" ht="12.75">
      <c r="A1" s="2"/>
      <c r="B1" s="3"/>
      <c r="C1" s="24" t="s">
        <v>145</v>
      </c>
      <c r="D1" s="24"/>
      <c r="E1" s="24"/>
      <c r="F1" s="24"/>
      <c r="G1" s="24"/>
      <c r="H1" s="24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2"/>
      <c r="B2" s="3"/>
      <c r="C2" s="7" t="s">
        <v>45</v>
      </c>
      <c r="D2" s="7"/>
      <c r="E2" s="7"/>
      <c r="F2" s="7"/>
      <c r="G2" s="7"/>
      <c r="H2" s="7"/>
      <c r="I2" s="19" t="e">
        <f>#REF!-I3</f>
        <v>#REF!</v>
      </c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2"/>
      <c r="B3" s="3"/>
      <c r="C3" s="24" t="s">
        <v>221</v>
      </c>
      <c r="D3" s="24"/>
      <c r="E3" s="24"/>
      <c r="F3" s="24"/>
      <c r="G3" s="24"/>
      <c r="H3" s="24"/>
      <c r="I3" s="1">
        <v>406351.6</v>
      </c>
      <c r="J3" s="1"/>
      <c r="K3" s="1"/>
      <c r="L3" s="1"/>
      <c r="M3" s="1"/>
      <c r="N3" s="1"/>
      <c r="O3" s="1"/>
      <c r="P3" s="1"/>
      <c r="Q3" s="1"/>
      <c r="R3" s="19" t="e">
        <f>#REF!-R5</f>
        <v>#REF!</v>
      </c>
    </row>
    <row r="4" spans="1:18" ht="12.75">
      <c r="A4" s="2"/>
      <c r="B4" s="3"/>
      <c r="C4" s="24"/>
      <c r="D4" s="24"/>
      <c r="E4" s="24"/>
      <c r="F4" s="24"/>
      <c r="G4" s="24"/>
      <c r="H4" s="24"/>
      <c r="I4" s="1"/>
      <c r="J4" s="1"/>
      <c r="K4" s="1"/>
      <c r="L4" s="1"/>
      <c r="M4" s="1"/>
      <c r="N4" s="1"/>
      <c r="O4" s="1"/>
      <c r="P4" s="1"/>
      <c r="Q4" s="1"/>
      <c r="R4" s="19"/>
    </row>
    <row r="5" spans="1:18" ht="12.75">
      <c r="A5" s="76" t="s">
        <v>50</v>
      </c>
      <c r="B5" s="76"/>
      <c r="C5" s="76"/>
      <c r="D5" s="76"/>
      <c r="E5" s="76"/>
      <c r="F5" s="76"/>
      <c r="G5" s="76"/>
      <c r="H5" s="76"/>
      <c r="I5" s="1"/>
      <c r="J5" s="1"/>
      <c r="K5" s="1"/>
      <c r="L5" s="1"/>
      <c r="M5" s="1"/>
      <c r="N5" s="1"/>
      <c r="O5" s="1"/>
      <c r="P5" s="1"/>
      <c r="Q5" s="1"/>
      <c r="R5" s="19">
        <v>22840.6</v>
      </c>
    </row>
    <row r="6" spans="1:18" ht="12.75">
      <c r="A6" s="77" t="s">
        <v>103</v>
      </c>
      <c r="B6" s="77"/>
      <c r="C6" s="77"/>
      <c r="D6" s="77"/>
      <c r="E6" s="77"/>
      <c r="F6" s="77"/>
      <c r="G6" s="77"/>
      <c r="H6" s="77"/>
      <c r="I6" s="25" t="e">
        <f>#REF!-I7</f>
        <v>#REF!</v>
      </c>
      <c r="J6" s="15"/>
      <c r="K6" s="15"/>
      <c r="L6" s="15"/>
      <c r="M6" s="17" t="e">
        <f>#REF!+#REF!+#REF!-L7</f>
        <v>#REF!</v>
      </c>
      <c r="N6" s="15"/>
      <c r="O6" s="15">
        <v>91522.7</v>
      </c>
      <c r="P6" s="15"/>
      <c r="Q6" s="15"/>
      <c r="R6" s="17" t="s">
        <v>74</v>
      </c>
    </row>
    <row r="7" spans="1:18" ht="13.5" thickBot="1">
      <c r="A7" s="8"/>
      <c r="B7" s="9"/>
      <c r="C7" s="9"/>
      <c r="D7" s="9"/>
      <c r="E7" s="9"/>
      <c r="F7" s="9"/>
      <c r="G7" s="9"/>
      <c r="H7" s="9" t="s">
        <v>76</v>
      </c>
      <c r="I7" s="18">
        <v>54160</v>
      </c>
      <c r="J7" s="18"/>
      <c r="K7" s="18"/>
      <c r="L7" s="78">
        <v>29660.9</v>
      </c>
      <c r="M7" s="78"/>
      <c r="N7" s="78"/>
      <c r="O7" s="18"/>
      <c r="P7" s="18"/>
      <c r="Q7" s="18"/>
      <c r="R7" s="20" t="s">
        <v>75</v>
      </c>
    </row>
    <row r="8" spans="1:18" ht="36.75" thickBot="1">
      <c r="A8" s="8"/>
      <c r="B8" s="29" t="s">
        <v>80</v>
      </c>
      <c r="C8" s="28" t="s">
        <v>33</v>
      </c>
      <c r="D8" s="26" t="s">
        <v>29</v>
      </c>
      <c r="E8" s="26" t="s">
        <v>30</v>
      </c>
      <c r="F8" s="26" t="s">
        <v>31</v>
      </c>
      <c r="G8" s="26" t="s">
        <v>32</v>
      </c>
      <c r="H8" s="27" t="s">
        <v>77</v>
      </c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12.75">
      <c r="A9" s="8"/>
      <c r="B9" s="45" t="s">
        <v>28</v>
      </c>
      <c r="C9" s="68"/>
      <c r="D9" s="69"/>
      <c r="E9" s="69"/>
      <c r="F9" s="69"/>
      <c r="G9" s="70"/>
      <c r="H9" s="16">
        <f aca="true" t="shared" si="0" ref="H9:R9">H10+H58+H67+H96+H138+H151+H173+H186</f>
        <v>380933.80000000005</v>
      </c>
      <c r="I9" s="16" t="e">
        <f t="shared" si="0"/>
        <v>#REF!</v>
      </c>
      <c r="J9" s="16" t="e">
        <f t="shared" si="0"/>
        <v>#REF!</v>
      </c>
      <c r="K9" s="16" t="e">
        <f t="shared" si="0"/>
        <v>#REF!</v>
      </c>
      <c r="L9" s="16" t="e">
        <f t="shared" si="0"/>
        <v>#REF!</v>
      </c>
      <c r="M9" s="16" t="e">
        <f t="shared" si="0"/>
        <v>#REF!</v>
      </c>
      <c r="N9" s="16" t="e">
        <f t="shared" si="0"/>
        <v>#REF!</v>
      </c>
      <c r="O9" s="16" t="e">
        <f t="shared" si="0"/>
        <v>#REF!</v>
      </c>
      <c r="P9" s="16" t="e">
        <f t="shared" si="0"/>
        <v>#REF!</v>
      </c>
      <c r="Q9" s="16" t="e">
        <f t="shared" si="0"/>
        <v>#REF!</v>
      </c>
      <c r="R9" s="16" t="e">
        <f t="shared" si="0"/>
        <v>#REF!</v>
      </c>
    </row>
    <row r="10" spans="1:18" ht="23.25" customHeight="1">
      <c r="A10" s="8"/>
      <c r="B10" s="46" t="s">
        <v>61</v>
      </c>
      <c r="C10" s="41" t="s">
        <v>46</v>
      </c>
      <c r="D10" s="10"/>
      <c r="E10" s="10"/>
      <c r="F10" s="10"/>
      <c r="G10" s="10"/>
      <c r="H10" s="16">
        <f>H11+H33+H37+H51+H45</f>
        <v>31060.600000000006</v>
      </c>
      <c r="I10" s="40" t="e">
        <f>I14+#REF!+#REF!+#REF!+I18+I51</f>
        <v>#REF!</v>
      </c>
      <c r="J10" s="16" t="e">
        <f>J14+#REF!+#REF!+#REF!+J18+J51</f>
        <v>#REF!</v>
      </c>
      <c r="K10" s="16" t="e">
        <f>K14+#REF!+#REF!+#REF!+K18+K51</f>
        <v>#REF!</v>
      </c>
      <c r="L10" s="16" t="e">
        <f>L14+#REF!+#REF!+#REF!+L18+L51</f>
        <v>#REF!</v>
      </c>
      <c r="M10" s="16" t="e">
        <f>M14+#REF!+#REF!+#REF!+M18+M51</f>
        <v>#REF!</v>
      </c>
      <c r="N10" s="16" t="e">
        <f>N14+#REF!+#REF!+#REF!+N18+N51</f>
        <v>#REF!</v>
      </c>
      <c r="O10" s="16" t="e">
        <f>O14+#REF!+#REF!+#REF!+O18+O51</f>
        <v>#REF!</v>
      </c>
      <c r="P10" s="16" t="e">
        <f>P14+#REF!+#REF!+#REF!+P18+P51</f>
        <v>#REF!</v>
      </c>
      <c r="Q10" s="16" t="e">
        <f>Q14+#REF!+#REF!+#REF!+Q18+Q51</f>
        <v>#REF!</v>
      </c>
      <c r="R10" s="16" t="e">
        <f>R14+#REF!+#REF!+#REF!+R18+R51</f>
        <v>#REF!</v>
      </c>
    </row>
    <row r="11" spans="1:18" ht="12.75">
      <c r="A11" s="8"/>
      <c r="B11" s="46" t="s">
        <v>87</v>
      </c>
      <c r="C11" s="41" t="s">
        <v>46</v>
      </c>
      <c r="D11" s="10" t="s">
        <v>35</v>
      </c>
      <c r="E11" s="10"/>
      <c r="F11" s="10"/>
      <c r="G11" s="10"/>
      <c r="H11" s="16">
        <f>H12+H17+H19</f>
        <v>20467.700000000004</v>
      </c>
      <c r="I11" s="40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39" customHeight="1">
      <c r="A12" s="8"/>
      <c r="B12" s="46" t="s">
        <v>88</v>
      </c>
      <c r="C12" s="41" t="s">
        <v>46</v>
      </c>
      <c r="D12" s="10" t="s">
        <v>35</v>
      </c>
      <c r="E12" s="10" t="s">
        <v>36</v>
      </c>
      <c r="F12" s="10"/>
      <c r="G12" s="10"/>
      <c r="H12" s="16">
        <f>H13+H14+H15+H16</f>
        <v>10467.900000000001</v>
      </c>
      <c r="I12" s="40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08" customHeight="1">
      <c r="A13" s="8"/>
      <c r="B13" s="47" t="s">
        <v>121</v>
      </c>
      <c r="C13" s="42" t="s">
        <v>46</v>
      </c>
      <c r="D13" s="11" t="s">
        <v>35</v>
      </c>
      <c r="E13" s="11" t="s">
        <v>36</v>
      </c>
      <c r="F13" s="11" t="s">
        <v>92</v>
      </c>
      <c r="G13" s="11" t="s">
        <v>82</v>
      </c>
      <c r="H13" s="23">
        <v>678.6</v>
      </c>
      <c r="I13" s="40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14" customHeight="1">
      <c r="A14" s="8"/>
      <c r="B14" s="47" t="s">
        <v>120</v>
      </c>
      <c r="C14" s="42" t="s">
        <v>46</v>
      </c>
      <c r="D14" s="11" t="s">
        <v>35</v>
      </c>
      <c r="E14" s="11" t="s">
        <v>36</v>
      </c>
      <c r="F14" s="11" t="s">
        <v>93</v>
      </c>
      <c r="G14" s="11" t="s">
        <v>82</v>
      </c>
      <c r="H14" s="23">
        <v>4510.5</v>
      </c>
      <c r="I14" s="40" t="e">
        <f>I15+#REF!</f>
        <v>#REF!</v>
      </c>
      <c r="J14" s="16" t="e">
        <f>J15+#REF!</f>
        <v>#REF!</v>
      </c>
      <c r="K14" s="16" t="e">
        <f>K15+#REF!</f>
        <v>#REF!</v>
      </c>
      <c r="L14" s="16" t="e">
        <f>L15+#REF!</f>
        <v>#REF!</v>
      </c>
      <c r="M14" s="16" t="e">
        <f>M15+#REF!</f>
        <v>#REF!</v>
      </c>
      <c r="N14" s="16" t="e">
        <f>N15+#REF!</f>
        <v>#REF!</v>
      </c>
      <c r="O14" s="16" t="e">
        <f>O15+#REF!</f>
        <v>#REF!</v>
      </c>
      <c r="P14" s="16" t="e">
        <f>P15+#REF!</f>
        <v>#REF!</v>
      </c>
      <c r="Q14" s="16" t="e">
        <f>Q15+#REF!</f>
        <v>#REF!</v>
      </c>
      <c r="R14" s="16" t="e">
        <f>R15+#REF!</f>
        <v>#REF!</v>
      </c>
    </row>
    <row r="15" spans="1:18" ht="72">
      <c r="A15" s="8"/>
      <c r="B15" s="47" t="s">
        <v>122</v>
      </c>
      <c r="C15" s="42" t="s">
        <v>46</v>
      </c>
      <c r="D15" s="11" t="s">
        <v>35</v>
      </c>
      <c r="E15" s="11" t="s">
        <v>36</v>
      </c>
      <c r="F15" s="11" t="s">
        <v>94</v>
      </c>
      <c r="G15" s="11" t="s">
        <v>81</v>
      </c>
      <c r="H15" s="23">
        <v>5061.8</v>
      </c>
      <c r="I15" s="52" t="e">
        <f>#REF!+#REF!</f>
        <v>#REF!</v>
      </c>
      <c r="J15" s="23" t="e">
        <f>#REF!+#REF!</f>
        <v>#REF!</v>
      </c>
      <c r="K15" s="23" t="e">
        <f>#REF!+#REF!</f>
        <v>#REF!</v>
      </c>
      <c r="L15" s="23" t="e">
        <f>#REF!+#REF!</f>
        <v>#REF!</v>
      </c>
      <c r="M15" s="23" t="e">
        <f>#REF!+#REF!</f>
        <v>#REF!</v>
      </c>
      <c r="N15" s="23" t="e">
        <f>#REF!+#REF!</f>
        <v>#REF!</v>
      </c>
      <c r="O15" s="23" t="e">
        <f>#REF!+#REF!</f>
        <v>#REF!</v>
      </c>
      <c r="P15" s="23" t="e">
        <f>#REF!+#REF!</f>
        <v>#REF!</v>
      </c>
      <c r="Q15" s="23" t="e">
        <f>#REF!+#REF!</f>
        <v>#REF!</v>
      </c>
      <c r="R15" s="23" t="e">
        <f>#REF!+#REF!</f>
        <v>#REF!</v>
      </c>
    </row>
    <row r="16" spans="1:18" ht="60">
      <c r="A16" s="8"/>
      <c r="B16" s="47" t="s">
        <v>129</v>
      </c>
      <c r="C16" s="42" t="s">
        <v>46</v>
      </c>
      <c r="D16" s="11" t="s">
        <v>35</v>
      </c>
      <c r="E16" s="11" t="s">
        <v>36</v>
      </c>
      <c r="F16" s="11" t="s">
        <v>94</v>
      </c>
      <c r="G16" s="11" t="s">
        <v>68</v>
      </c>
      <c r="H16" s="23">
        <v>217</v>
      </c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2:18" ht="12.75">
      <c r="B17" s="46" t="s">
        <v>89</v>
      </c>
      <c r="C17" s="41" t="s">
        <v>46</v>
      </c>
      <c r="D17" s="10" t="s">
        <v>35</v>
      </c>
      <c r="E17" s="10" t="s">
        <v>55</v>
      </c>
      <c r="F17" s="10"/>
      <c r="G17" s="10"/>
      <c r="H17" s="16">
        <f>H18</f>
        <v>100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2:18" ht="36">
      <c r="B18" s="47" t="s">
        <v>98</v>
      </c>
      <c r="C18" s="42" t="s">
        <v>46</v>
      </c>
      <c r="D18" s="11" t="s">
        <v>35</v>
      </c>
      <c r="E18" s="11" t="s">
        <v>55</v>
      </c>
      <c r="F18" s="11" t="s">
        <v>99</v>
      </c>
      <c r="G18" s="11" t="s">
        <v>68</v>
      </c>
      <c r="H18" s="23">
        <v>100</v>
      </c>
      <c r="I18" s="52" t="e">
        <f>#REF!</f>
        <v>#REF!</v>
      </c>
      <c r="J18" s="23" t="e">
        <f>#REF!</f>
        <v>#REF!</v>
      </c>
      <c r="K18" s="23" t="e">
        <f>#REF!</f>
        <v>#REF!</v>
      </c>
      <c r="L18" s="23" t="e">
        <f>#REF!</f>
        <v>#REF!</v>
      </c>
      <c r="M18" s="23" t="e">
        <f>#REF!</f>
        <v>#REF!</v>
      </c>
      <c r="N18" s="23" t="e">
        <f>#REF!</f>
        <v>#REF!</v>
      </c>
      <c r="O18" s="23" t="e">
        <f>#REF!</f>
        <v>#REF!</v>
      </c>
      <c r="P18" s="23" t="e">
        <f>#REF!</f>
        <v>#REF!</v>
      </c>
      <c r="Q18" s="23" t="e">
        <f>#REF!</f>
        <v>#REF!</v>
      </c>
      <c r="R18" s="23" t="e">
        <f>#REF!</f>
        <v>#REF!</v>
      </c>
    </row>
    <row r="19" spans="2:18" ht="12.75">
      <c r="B19" s="46" t="s">
        <v>23</v>
      </c>
      <c r="C19" s="41" t="s">
        <v>46</v>
      </c>
      <c r="D19" s="10" t="s">
        <v>35</v>
      </c>
      <c r="E19" s="10" t="s">
        <v>66</v>
      </c>
      <c r="F19" s="11"/>
      <c r="G19" s="11"/>
      <c r="H19" s="16">
        <f>SUM(H20:H32)</f>
        <v>9899.800000000001</v>
      </c>
      <c r="I19" s="52"/>
      <c r="J19" s="23"/>
      <c r="K19" s="23"/>
      <c r="L19" s="23"/>
      <c r="M19" s="23"/>
      <c r="N19" s="23"/>
      <c r="O19" s="23"/>
      <c r="P19" s="23"/>
      <c r="Q19" s="23"/>
      <c r="R19" s="23"/>
    </row>
    <row r="20" spans="2:18" ht="108">
      <c r="B20" s="47" t="s">
        <v>120</v>
      </c>
      <c r="C20" s="42" t="s">
        <v>46</v>
      </c>
      <c r="D20" s="11" t="s">
        <v>35</v>
      </c>
      <c r="E20" s="11" t="s">
        <v>66</v>
      </c>
      <c r="F20" s="11" t="s">
        <v>95</v>
      </c>
      <c r="G20" s="11" t="s">
        <v>82</v>
      </c>
      <c r="H20" s="23">
        <v>2108.3</v>
      </c>
      <c r="I20" s="52" t="e">
        <f>I21+#REF!+#REF!+#REF!</f>
        <v>#REF!</v>
      </c>
      <c r="J20" s="23" t="e">
        <f>J21+#REF!+#REF!+#REF!</f>
        <v>#REF!</v>
      </c>
      <c r="K20" s="23" t="e">
        <f>K21+#REF!+#REF!+#REF!</f>
        <v>#REF!</v>
      </c>
      <c r="L20" s="23" t="e">
        <f>L21+#REF!+#REF!+#REF!</f>
        <v>#REF!</v>
      </c>
      <c r="M20" s="23" t="e">
        <f>M21+#REF!+#REF!+#REF!</f>
        <v>#REF!</v>
      </c>
      <c r="N20" s="23" t="e">
        <f>N21+#REF!+#REF!+#REF!</f>
        <v>#REF!</v>
      </c>
      <c r="O20" s="23" t="e">
        <f>O21+#REF!+#REF!+#REF!</f>
        <v>#REF!</v>
      </c>
      <c r="P20" s="23" t="e">
        <f>P21+#REF!+#REF!+#REF!</f>
        <v>#REF!</v>
      </c>
      <c r="Q20" s="23" t="e">
        <f>Q21+#REF!+#REF!+#REF!</f>
        <v>#REF!</v>
      </c>
      <c r="R20" s="23" t="e">
        <f>R21+#REF!+#REF!+#REF!</f>
        <v>#REF!</v>
      </c>
    </row>
    <row r="21" spans="2:18" ht="72">
      <c r="B21" s="47" t="s">
        <v>122</v>
      </c>
      <c r="C21" s="42" t="s">
        <v>46</v>
      </c>
      <c r="D21" s="11" t="s">
        <v>35</v>
      </c>
      <c r="E21" s="11" t="s">
        <v>66</v>
      </c>
      <c r="F21" s="11" t="s">
        <v>94</v>
      </c>
      <c r="G21" s="11" t="s">
        <v>81</v>
      </c>
      <c r="H21" s="23">
        <v>142.8</v>
      </c>
      <c r="I21" s="52" t="e">
        <f>I35+#REF!</f>
        <v>#REF!</v>
      </c>
      <c r="J21" s="23" t="e">
        <f>J35+#REF!</f>
        <v>#REF!</v>
      </c>
      <c r="K21" s="23" t="e">
        <f>K35+#REF!</f>
        <v>#REF!</v>
      </c>
      <c r="L21" s="23" t="e">
        <f>L35+#REF!</f>
        <v>#REF!</v>
      </c>
      <c r="M21" s="23" t="e">
        <f>M35+#REF!</f>
        <v>#REF!</v>
      </c>
      <c r="N21" s="23" t="e">
        <f>N35+#REF!</f>
        <v>#REF!</v>
      </c>
      <c r="O21" s="23" t="e">
        <f>O35+#REF!</f>
        <v>#REF!</v>
      </c>
      <c r="P21" s="23" t="e">
        <f>P35+#REF!</f>
        <v>#REF!</v>
      </c>
      <c r="Q21" s="23" t="e">
        <f>Q35+#REF!</f>
        <v>#REF!</v>
      </c>
      <c r="R21" s="23" t="e">
        <f>R35+#REF!</f>
        <v>#REF!</v>
      </c>
    </row>
    <row r="22" spans="2:18" ht="144">
      <c r="B22" s="47" t="s">
        <v>123</v>
      </c>
      <c r="C22" s="42" t="s">
        <v>46</v>
      </c>
      <c r="D22" s="11" t="s">
        <v>35</v>
      </c>
      <c r="E22" s="11" t="s">
        <v>66</v>
      </c>
      <c r="F22" s="11" t="s">
        <v>19</v>
      </c>
      <c r="G22" s="11" t="s">
        <v>82</v>
      </c>
      <c r="H22" s="23">
        <v>217.6</v>
      </c>
      <c r="I22" s="52"/>
      <c r="J22" s="23"/>
      <c r="K22" s="23"/>
      <c r="L22" s="23"/>
      <c r="M22" s="23"/>
      <c r="N22" s="23"/>
      <c r="O22" s="23"/>
      <c r="P22" s="23"/>
      <c r="Q22" s="23"/>
      <c r="R22" s="23"/>
    </row>
    <row r="23" spans="2:18" ht="108">
      <c r="B23" s="47" t="s">
        <v>124</v>
      </c>
      <c r="C23" s="42" t="s">
        <v>46</v>
      </c>
      <c r="D23" s="11" t="s">
        <v>35</v>
      </c>
      <c r="E23" s="11" t="s">
        <v>66</v>
      </c>
      <c r="F23" s="11" t="s">
        <v>19</v>
      </c>
      <c r="G23" s="11" t="s">
        <v>81</v>
      </c>
      <c r="H23" s="23">
        <v>68.7</v>
      </c>
      <c r="I23" s="52"/>
      <c r="J23" s="23"/>
      <c r="K23" s="23"/>
      <c r="L23" s="23"/>
      <c r="M23" s="23"/>
      <c r="N23" s="23"/>
      <c r="O23" s="23"/>
      <c r="P23" s="23"/>
      <c r="Q23" s="23"/>
      <c r="R23" s="23"/>
    </row>
    <row r="24" spans="2:18" ht="144">
      <c r="B24" s="47" t="s">
        <v>130</v>
      </c>
      <c r="C24" s="42" t="s">
        <v>46</v>
      </c>
      <c r="D24" s="11" t="s">
        <v>35</v>
      </c>
      <c r="E24" s="11" t="s">
        <v>66</v>
      </c>
      <c r="F24" s="11" t="s">
        <v>20</v>
      </c>
      <c r="G24" s="11" t="s">
        <v>82</v>
      </c>
      <c r="H24" s="23">
        <v>275.3</v>
      </c>
      <c r="I24" s="52"/>
      <c r="J24" s="23"/>
      <c r="K24" s="23"/>
      <c r="L24" s="23"/>
      <c r="M24" s="23"/>
      <c r="N24" s="23"/>
      <c r="O24" s="23"/>
      <c r="P24" s="23"/>
      <c r="Q24" s="23"/>
      <c r="R24" s="23"/>
    </row>
    <row r="25" spans="2:18" ht="108">
      <c r="B25" s="47" t="s">
        <v>125</v>
      </c>
      <c r="C25" s="42" t="s">
        <v>46</v>
      </c>
      <c r="D25" s="11" t="s">
        <v>35</v>
      </c>
      <c r="E25" s="11" t="s">
        <v>66</v>
      </c>
      <c r="F25" s="11" t="s">
        <v>20</v>
      </c>
      <c r="G25" s="11" t="s">
        <v>81</v>
      </c>
      <c r="H25" s="23">
        <v>62.4</v>
      </c>
      <c r="I25" s="52"/>
      <c r="J25" s="23"/>
      <c r="K25" s="23"/>
      <c r="L25" s="23"/>
      <c r="M25" s="23"/>
      <c r="N25" s="23"/>
      <c r="O25" s="23"/>
      <c r="P25" s="23"/>
      <c r="Q25" s="23"/>
      <c r="R25" s="23"/>
    </row>
    <row r="26" spans="2:18" ht="147.75" customHeight="1">
      <c r="B26" s="47" t="s">
        <v>210</v>
      </c>
      <c r="C26" s="42" t="s">
        <v>46</v>
      </c>
      <c r="D26" s="11" t="s">
        <v>35</v>
      </c>
      <c r="E26" s="11" t="s">
        <v>66</v>
      </c>
      <c r="F26" s="11" t="s">
        <v>21</v>
      </c>
      <c r="G26" s="11" t="s">
        <v>82</v>
      </c>
      <c r="H26" s="23">
        <v>630.5</v>
      </c>
      <c r="I26" s="52"/>
      <c r="J26" s="23"/>
      <c r="K26" s="23"/>
      <c r="L26" s="23"/>
      <c r="M26" s="23"/>
      <c r="N26" s="23"/>
      <c r="O26" s="23"/>
      <c r="P26" s="23"/>
      <c r="Q26" s="23"/>
      <c r="R26" s="23"/>
    </row>
    <row r="27" spans="2:18" ht="120">
      <c r="B27" s="47" t="s">
        <v>126</v>
      </c>
      <c r="C27" s="42" t="s">
        <v>46</v>
      </c>
      <c r="D27" s="11" t="s">
        <v>35</v>
      </c>
      <c r="E27" s="11" t="s">
        <v>66</v>
      </c>
      <c r="F27" s="11" t="s">
        <v>21</v>
      </c>
      <c r="G27" s="11" t="s">
        <v>81</v>
      </c>
      <c r="H27" s="23">
        <v>177.5</v>
      </c>
      <c r="I27" s="52"/>
      <c r="J27" s="23"/>
      <c r="K27" s="23"/>
      <c r="L27" s="23"/>
      <c r="M27" s="23"/>
      <c r="N27" s="23"/>
      <c r="O27" s="23"/>
      <c r="P27" s="23"/>
      <c r="Q27" s="23"/>
      <c r="R27" s="23"/>
    </row>
    <row r="28" spans="2:18" ht="86.25" customHeight="1">
      <c r="B28" s="47" t="s">
        <v>127</v>
      </c>
      <c r="C28" s="42" t="s">
        <v>46</v>
      </c>
      <c r="D28" s="11" t="s">
        <v>35</v>
      </c>
      <c r="E28" s="11" t="s">
        <v>66</v>
      </c>
      <c r="F28" s="11" t="s">
        <v>128</v>
      </c>
      <c r="G28" s="11" t="s">
        <v>69</v>
      </c>
      <c r="H28" s="23">
        <f>4709.6-350</f>
        <v>4359.6</v>
      </c>
      <c r="I28" s="52"/>
      <c r="J28" s="23"/>
      <c r="K28" s="23"/>
      <c r="L28" s="23"/>
      <c r="M28" s="23"/>
      <c r="N28" s="23"/>
      <c r="O28" s="23"/>
      <c r="P28" s="23"/>
      <c r="Q28" s="23"/>
      <c r="R28" s="23"/>
    </row>
    <row r="29" spans="2:18" ht="68.25" customHeight="1">
      <c r="B29" s="60" t="s">
        <v>146</v>
      </c>
      <c r="C29" s="61" t="s">
        <v>46</v>
      </c>
      <c r="D29" s="61" t="s">
        <v>35</v>
      </c>
      <c r="E29" s="61" t="s">
        <v>66</v>
      </c>
      <c r="F29" s="61" t="s">
        <v>235</v>
      </c>
      <c r="G29" s="61" t="s">
        <v>81</v>
      </c>
      <c r="H29" s="62">
        <v>777.1</v>
      </c>
      <c r="I29" s="52"/>
      <c r="J29" s="23"/>
      <c r="K29" s="23"/>
      <c r="L29" s="23"/>
      <c r="M29" s="23"/>
      <c r="N29" s="23"/>
      <c r="O29" s="23"/>
      <c r="P29" s="23"/>
      <c r="Q29" s="23"/>
      <c r="R29" s="23"/>
    </row>
    <row r="30" spans="2:18" ht="70.5" customHeight="1">
      <c r="B30" s="60" t="s">
        <v>147</v>
      </c>
      <c r="C30" s="61" t="s">
        <v>46</v>
      </c>
      <c r="D30" s="61" t="s">
        <v>35</v>
      </c>
      <c r="E30" s="61" t="s">
        <v>66</v>
      </c>
      <c r="F30" s="61" t="s">
        <v>236</v>
      </c>
      <c r="G30" s="61" t="s">
        <v>81</v>
      </c>
      <c r="H30" s="62">
        <v>1000</v>
      </c>
      <c r="I30" s="52"/>
      <c r="J30" s="23"/>
      <c r="K30" s="23"/>
      <c r="L30" s="23"/>
      <c r="M30" s="23"/>
      <c r="N30" s="23"/>
      <c r="O30" s="23"/>
      <c r="P30" s="23"/>
      <c r="Q30" s="23"/>
      <c r="R30" s="23"/>
    </row>
    <row r="31" spans="2:18" ht="69" customHeight="1">
      <c r="B31" s="60" t="s">
        <v>232</v>
      </c>
      <c r="C31" s="61" t="s">
        <v>46</v>
      </c>
      <c r="D31" s="61" t="s">
        <v>35</v>
      </c>
      <c r="E31" s="61" t="s">
        <v>66</v>
      </c>
      <c r="F31" s="61" t="s">
        <v>237</v>
      </c>
      <c r="G31" s="61" t="s">
        <v>81</v>
      </c>
      <c r="H31" s="75">
        <v>75</v>
      </c>
      <c r="I31" s="52"/>
      <c r="J31" s="23"/>
      <c r="K31" s="23"/>
      <c r="L31" s="23"/>
      <c r="M31" s="23"/>
      <c r="N31" s="23"/>
      <c r="O31" s="23"/>
      <c r="P31" s="23"/>
      <c r="Q31" s="23"/>
      <c r="R31" s="23"/>
    </row>
    <row r="32" spans="2:18" ht="86.25" customHeight="1">
      <c r="B32" s="60" t="s">
        <v>233</v>
      </c>
      <c r="C32" s="61" t="s">
        <v>46</v>
      </c>
      <c r="D32" s="61" t="s">
        <v>35</v>
      </c>
      <c r="E32" s="61" t="s">
        <v>66</v>
      </c>
      <c r="F32" s="61" t="s">
        <v>238</v>
      </c>
      <c r="G32" s="61" t="s">
        <v>81</v>
      </c>
      <c r="H32" s="75">
        <v>5</v>
      </c>
      <c r="I32" s="52"/>
      <c r="J32" s="23"/>
      <c r="K32" s="23"/>
      <c r="L32" s="23"/>
      <c r="M32" s="23"/>
      <c r="N32" s="23"/>
      <c r="O32" s="23"/>
      <c r="P32" s="23"/>
      <c r="Q32" s="23"/>
      <c r="R32" s="23"/>
    </row>
    <row r="33" spans="2:18" ht="24">
      <c r="B33" s="46" t="s">
        <v>90</v>
      </c>
      <c r="C33" s="41" t="s">
        <v>46</v>
      </c>
      <c r="D33" s="10" t="s">
        <v>38</v>
      </c>
      <c r="E33" s="10"/>
      <c r="F33" s="10"/>
      <c r="G33" s="10"/>
      <c r="H33" s="23">
        <f>H34</f>
        <v>1354.1</v>
      </c>
      <c r="I33" s="52"/>
      <c r="J33" s="23"/>
      <c r="K33" s="23"/>
      <c r="L33" s="23"/>
      <c r="M33" s="23"/>
      <c r="N33" s="23"/>
      <c r="O33" s="23"/>
      <c r="P33" s="23"/>
      <c r="Q33" s="23"/>
      <c r="R33" s="23"/>
    </row>
    <row r="34" spans="2:18" ht="36">
      <c r="B34" s="46" t="s">
        <v>211</v>
      </c>
      <c r="C34" s="41" t="s">
        <v>46</v>
      </c>
      <c r="D34" s="10" t="s">
        <v>38</v>
      </c>
      <c r="E34" s="10" t="s">
        <v>34</v>
      </c>
      <c r="F34" s="10"/>
      <c r="G34" s="10"/>
      <c r="H34" s="16">
        <f>H35+H36</f>
        <v>1354.1</v>
      </c>
      <c r="I34" s="52"/>
      <c r="J34" s="23"/>
      <c r="K34" s="23"/>
      <c r="L34" s="23"/>
      <c r="M34" s="23"/>
      <c r="N34" s="23"/>
      <c r="O34" s="23"/>
      <c r="P34" s="23"/>
      <c r="Q34" s="23"/>
      <c r="R34" s="23"/>
    </row>
    <row r="35" spans="2:18" ht="108">
      <c r="B35" s="47" t="s">
        <v>4</v>
      </c>
      <c r="C35" s="42" t="s">
        <v>46</v>
      </c>
      <c r="D35" s="11" t="s">
        <v>38</v>
      </c>
      <c r="E35" s="11" t="s">
        <v>34</v>
      </c>
      <c r="F35" s="11" t="s">
        <v>93</v>
      </c>
      <c r="G35" s="11" t="s">
        <v>82</v>
      </c>
      <c r="H35" s="23">
        <v>1322</v>
      </c>
      <c r="I35" s="52">
        <f aca="true" t="shared" si="1" ref="I35:R35">I36</f>
        <v>0</v>
      </c>
      <c r="J35" s="23">
        <f t="shared" si="1"/>
        <v>0</v>
      </c>
      <c r="K35" s="23">
        <f t="shared" si="1"/>
        <v>0</v>
      </c>
      <c r="L35" s="23">
        <f t="shared" si="1"/>
        <v>0</v>
      </c>
      <c r="M35" s="23">
        <f t="shared" si="1"/>
        <v>0</v>
      </c>
      <c r="N35" s="23">
        <f t="shared" si="1"/>
        <v>0</v>
      </c>
      <c r="O35" s="23">
        <f t="shared" si="1"/>
        <v>0</v>
      </c>
      <c r="P35" s="23">
        <f t="shared" si="1"/>
        <v>0</v>
      </c>
      <c r="Q35" s="23">
        <f t="shared" si="1"/>
        <v>0</v>
      </c>
      <c r="R35" s="23">
        <f t="shared" si="1"/>
        <v>0</v>
      </c>
    </row>
    <row r="36" spans="2:18" ht="72">
      <c r="B36" s="47" t="s">
        <v>122</v>
      </c>
      <c r="C36" s="42" t="s">
        <v>46</v>
      </c>
      <c r="D36" s="11" t="s">
        <v>38</v>
      </c>
      <c r="E36" s="11" t="s">
        <v>34</v>
      </c>
      <c r="F36" s="11" t="s">
        <v>94</v>
      </c>
      <c r="G36" s="11" t="s">
        <v>81</v>
      </c>
      <c r="H36" s="23">
        <v>32.1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2:18" ht="12.75">
      <c r="B37" s="46" t="s">
        <v>8</v>
      </c>
      <c r="C37" s="41" t="s">
        <v>46</v>
      </c>
      <c r="D37" s="10" t="s">
        <v>36</v>
      </c>
      <c r="E37" s="10" t="s">
        <v>44</v>
      </c>
      <c r="F37" s="10"/>
      <c r="G37" s="10"/>
      <c r="H37" s="16">
        <f>H43+H41+H38</f>
        <v>4182.4</v>
      </c>
      <c r="I37" s="38"/>
      <c r="J37" s="38"/>
      <c r="K37" s="38"/>
      <c r="L37" s="38"/>
      <c r="M37" s="38"/>
      <c r="N37" s="38"/>
      <c r="O37" s="38"/>
      <c r="P37" s="38"/>
      <c r="Q37" s="38"/>
      <c r="R37" s="38"/>
    </row>
    <row r="38" spans="2:18" ht="12.75">
      <c r="B38" s="46" t="s">
        <v>91</v>
      </c>
      <c r="C38" s="41" t="s">
        <v>46</v>
      </c>
      <c r="D38" s="10" t="s">
        <v>36</v>
      </c>
      <c r="E38" s="10" t="s">
        <v>43</v>
      </c>
      <c r="F38" s="10"/>
      <c r="G38" s="10"/>
      <c r="H38" s="16">
        <f>H39+H40</f>
        <v>984.9</v>
      </c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spans="2:18" ht="108">
      <c r="B39" s="47" t="s">
        <v>120</v>
      </c>
      <c r="C39" s="42" t="s">
        <v>46</v>
      </c>
      <c r="D39" s="11" t="s">
        <v>36</v>
      </c>
      <c r="E39" s="11" t="s">
        <v>43</v>
      </c>
      <c r="F39" s="11" t="s">
        <v>93</v>
      </c>
      <c r="G39" s="11" t="s">
        <v>82</v>
      </c>
      <c r="H39" s="23">
        <v>958.5</v>
      </c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2:18" ht="72">
      <c r="B40" s="47" t="s">
        <v>122</v>
      </c>
      <c r="C40" s="42" t="s">
        <v>46</v>
      </c>
      <c r="D40" s="11" t="s">
        <v>36</v>
      </c>
      <c r="E40" s="11" t="s">
        <v>43</v>
      </c>
      <c r="F40" s="11" t="s">
        <v>94</v>
      </c>
      <c r="G40" s="11" t="s">
        <v>81</v>
      </c>
      <c r="H40" s="23">
        <v>26.4</v>
      </c>
      <c r="I40" s="38"/>
      <c r="J40" s="38"/>
      <c r="K40" s="38"/>
      <c r="L40" s="38"/>
      <c r="M40" s="38"/>
      <c r="N40" s="38"/>
      <c r="O40" s="38"/>
      <c r="P40" s="38"/>
      <c r="Q40" s="38"/>
      <c r="R40" s="38"/>
    </row>
    <row r="41" spans="2:18" ht="12.75">
      <c r="B41" s="46" t="s">
        <v>86</v>
      </c>
      <c r="C41" s="41" t="s">
        <v>46</v>
      </c>
      <c r="D41" s="10" t="s">
        <v>36</v>
      </c>
      <c r="E41" s="10" t="s">
        <v>41</v>
      </c>
      <c r="F41" s="10"/>
      <c r="G41" s="10"/>
      <c r="H41" s="16">
        <f>H42</f>
        <v>2500</v>
      </c>
      <c r="I41" s="38"/>
      <c r="J41" s="38"/>
      <c r="K41" s="38"/>
      <c r="L41" s="38"/>
      <c r="M41" s="38"/>
      <c r="N41" s="38"/>
      <c r="O41" s="38"/>
      <c r="P41" s="38"/>
      <c r="Q41" s="38"/>
      <c r="R41" s="38"/>
    </row>
    <row r="42" spans="2:18" ht="66.75" customHeight="1">
      <c r="B42" s="47" t="s">
        <v>100</v>
      </c>
      <c r="C42" s="42" t="s">
        <v>46</v>
      </c>
      <c r="D42" s="11" t="s">
        <v>36</v>
      </c>
      <c r="E42" s="11" t="s">
        <v>41</v>
      </c>
      <c r="F42" s="11" t="s">
        <v>101</v>
      </c>
      <c r="G42" s="11" t="s">
        <v>68</v>
      </c>
      <c r="H42" s="23">
        <v>2500</v>
      </c>
      <c r="I42" s="38"/>
      <c r="J42" s="38"/>
      <c r="K42" s="38"/>
      <c r="L42" s="38"/>
      <c r="M42" s="38"/>
      <c r="N42" s="38"/>
      <c r="O42" s="38"/>
      <c r="P42" s="38"/>
      <c r="Q42" s="38"/>
      <c r="R42" s="38"/>
    </row>
    <row r="43" spans="2:18" ht="12.75">
      <c r="B43" s="46" t="s">
        <v>85</v>
      </c>
      <c r="C43" s="41" t="s">
        <v>46</v>
      </c>
      <c r="D43" s="10" t="s">
        <v>36</v>
      </c>
      <c r="E43" s="10" t="s">
        <v>34</v>
      </c>
      <c r="F43" s="10"/>
      <c r="G43" s="10"/>
      <c r="H43" s="16">
        <f>H44</f>
        <v>697.5</v>
      </c>
      <c r="I43" s="38"/>
      <c r="J43" s="38"/>
      <c r="K43" s="38"/>
      <c r="L43" s="38"/>
      <c r="M43" s="38"/>
      <c r="N43" s="38"/>
      <c r="O43" s="38"/>
      <c r="P43" s="38"/>
      <c r="Q43" s="38"/>
      <c r="R43" s="38"/>
    </row>
    <row r="44" spans="2:18" ht="102" customHeight="1">
      <c r="B44" s="47" t="s">
        <v>22</v>
      </c>
      <c r="C44" s="42" t="s">
        <v>46</v>
      </c>
      <c r="D44" s="11" t="s">
        <v>36</v>
      </c>
      <c r="E44" s="11" t="s">
        <v>34</v>
      </c>
      <c r="F44" s="11" t="s">
        <v>97</v>
      </c>
      <c r="G44" s="11" t="s">
        <v>81</v>
      </c>
      <c r="H44" s="23">
        <v>697.5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2:18" ht="14.25" customHeight="1">
      <c r="B45" s="72" t="s">
        <v>231</v>
      </c>
      <c r="C45" s="73" t="s">
        <v>46</v>
      </c>
      <c r="D45" s="73" t="s">
        <v>43</v>
      </c>
      <c r="E45" s="11"/>
      <c r="F45" s="11"/>
      <c r="G45" s="11"/>
      <c r="H45" s="16">
        <f>H46+H48</f>
        <v>372.5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2:18" ht="16.5" customHeight="1">
      <c r="B46" s="72" t="s">
        <v>228</v>
      </c>
      <c r="C46" s="73" t="s">
        <v>46</v>
      </c>
      <c r="D46" s="73" t="s">
        <v>43</v>
      </c>
      <c r="E46" s="73" t="s">
        <v>35</v>
      </c>
      <c r="F46" s="73"/>
      <c r="G46" s="73"/>
      <c r="H46" s="74">
        <f>H47</f>
        <v>165.8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2:18" ht="35.25" customHeight="1">
      <c r="B47" s="60" t="s">
        <v>230</v>
      </c>
      <c r="C47" s="61" t="s">
        <v>46</v>
      </c>
      <c r="D47" s="61" t="s">
        <v>43</v>
      </c>
      <c r="E47" s="61" t="s">
        <v>35</v>
      </c>
      <c r="F47" s="61" t="s">
        <v>229</v>
      </c>
      <c r="G47" s="61" t="s">
        <v>68</v>
      </c>
      <c r="H47" s="62">
        <v>165.8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2:18" ht="18" customHeight="1">
      <c r="B48" s="72" t="s">
        <v>223</v>
      </c>
      <c r="C48" s="41" t="s">
        <v>46</v>
      </c>
      <c r="D48" s="10" t="s">
        <v>43</v>
      </c>
      <c r="E48" s="10" t="s">
        <v>39</v>
      </c>
      <c r="F48" s="10"/>
      <c r="G48" s="10"/>
      <c r="H48" s="16">
        <f>H49+H50</f>
        <v>206.7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2:18" ht="50.25" customHeight="1">
      <c r="B49" s="60" t="s">
        <v>226</v>
      </c>
      <c r="C49" s="42" t="s">
        <v>46</v>
      </c>
      <c r="D49" s="11" t="s">
        <v>43</v>
      </c>
      <c r="E49" s="11" t="s">
        <v>39</v>
      </c>
      <c r="F49" s="11" t="s">
        <v>222</v>
      </c>
      <c r="G49" s="11" t="s">
        <v>81</v>
      </c>
      <c r="H49" s="23">
        <v>200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2:18" ht="50.25" customHeight="1">
      <c r="B50" s="60" t="s">
        <v>227</v>
      </c>
      <c r="C50" s="42" t="s">
        <v>46</v>
      </c>
      <c r="D50" s="11" t="s">
        <v>43</v>
      </c>
      <c r="E50" s="11" t="s">
        <v>39</v>
      </c>
      <c r="F50" s="11" t="s">
        <v>222</v>
      </c>
      <c r="G50" s="11" t="s">
        <v>68</v>
      </c>
      <c r="H50" s="23">
        <v>6.7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2:18" ht="12.75">
      <c r="B51" s="45" t="s">
        <v>9</v>
      </c>
      <c r="C51" s="42" t="s">
        <v>46</v>
      </c>
      <c r="D51" s="12" t="s">
        <v>34</v>
      </c>
      <c r="E51" s="12" t="s">
        <v>44</v>
      </c>
      <c r="F51" s="12"/>
      <c r="G51" s="12"/>
      <c r="H51" s="16">
        <f>H52</f>
        <v>4683.900000000001</v>
      </c>
      <c r="I51" s="40" t="e">
        <f aca="true" t="shared" si="2" ref="I51:R51">I52</f>
        <v>#REF!</v>
      </c>
      <c r="J51" s="16" t="e">
        <f t="shared" si="2"/>
        <v>#REF!</v>
      </c>
      <c r="K51" s="16" t="e">
        <f t="shared" si="2"/>
        <v>#REF!</v>
      </c>
      <c r="L51" s="16" t="e">
        <f t="shared" si="2"/>
        <v>#REF!</v>
      </c>
      <c r="M51" s="16" t="e">
        <f t="shared" si="2"/>
        <v>#REF!</v>
      </c>
      <c r="N51" s="16" t="e">
        <f t="shared" si="2"/>
        <v>#REF!</v>
      </c>
      <c r="O51" s="16" t="e">
        <f t="shared" si="2"/>
        <v>#REF!</v>
      </c>
      <c r="P51" s="16" t="e">
        <f t="shared" si="2"/>
        <v>#REF!</v>
      </c>
      <c r="Q51" s="16" t="e">
        <f t="shared" si="2"/>
        <v>#REF!</v>
      </c>
      <c r="R51" s="16" t="e">
        <f t="shared" si="2"/>
        <v>#REF!</v>
      </c>
    </row>
    <row r="52" spans="2:18" ht="12.75">
      <c r="B52" s="45" t="s">
        <v>53</v>
      </c>
      <c r="C52" s="42" t="s">
        <v>46</v>
      </c>
      <c r="D52" s="12" t="s">
        <v>34</v>
      </c>
      <c r="E52" s="12" t="s">
        <v>35</v>
      </c>
      <c r="F52" s="12"/>
      <c r="G52" s="12"/>
      <c r="H52" s="16">
        <f>SUM(H53:H57)</f>
        <v>4683.900000000001</v>
      </c>
      <c r="I52" s="40" t="e">
        <f>I55+#REF!</f>
        <v>#REF!</v>
      </c>
      <c r="J52" s="16" t="e">
        <f>J55+#REF!</f>
        <v>#REF!</v>
      </c>
      <c r="K52" s="16" t="e">
        <f>K55+#REF!</f>
        <v>#REF!</v>
      </c>
      <c r="L52" s="16" t="e">
        <f>L55+#REF!</f>
        <v>#REF!</v>
      </c>
      <c r="M52" s="16" t="e">
        <f>M55+#REF!</f>
        <v>#REF!</v>
      </c>
      <c r="N52" s="16" t="e">
        <f>N55+#REF!</f>
        <v>#REF!</v>
      </c>
      <c r="O52" s="16" t="e">
        <f>O55+#REF!</f>
        <v>#REF!</v>
      </c>
      <c r="P52" s="16" t="e">
        <f>P55+#REF!</f>
        <v>#REF!</v>
      </c>
      <c r="Q52" s="16" t="e">
        <f>Q55+#REF!</f>
        <v>#REF!</v>
      </c>
      <c r="R52" s="16" t="e">
        <f>R55+#REF!</f>
        <v>#REF!</v>
      </c>
    </row>
    <row r="53" spans="2:18" ht="108.75" customHeight="1">
      <c r="B53" s="60" t="s">
        <v>242</v>
      </c>
      <c r="C53" s="61" t="s">
        <v>46</v>
      </c>
      <c r="D53" s="61" t="s">
        <v>34</v>
      </c>
      <c r="E53" s="61" t="s">
        <v>35</v>
      </c>
      <c r="F53" s="61" t="s">
        <v>234</v>
      </c>
      <c r="G53" s="61" t="s">
        <v>69</v>
      </c>
      <c r="H53" s="62">
        <v>263</v>
      </c>
      <c r="I53" s="40"/>
      <c r="J53" s="16"/>
      <c r="K53" s="16"/>
      <c r="L53" s="16"/>
      <c r="M53" s="16"/>
      <c r="N53" s="16"/>
      <c r="O53" s="16"/>
      <c r="P53" s="16"/>
      <c r="Q53" s="16"/>
      <c r="R53" s="16"/>
    </row>
    <row r="54" spans="2:18" ht="138" customHeight="1">
      <c r="B54" s="48" t="s">
        <v>243</v>
      </c>
      <c r="C54" s="42" t="s">
        <v>46</v>
      </c>
      <c r="D54" s="13" t="s">
        <v>34</v>
      </c>
      <c r="E54" s="13" t="s">
        <v>35</v>
      </c>
      <c r="F54" s="13" t="s">
        <v>84</v>
      </c>
      <c r="G54" s="13" t="s">
        <v>69</v>
      </c>
      <c r="H54" s="23">
        <v>1929.9</v>
      </c>
      <c r="I54" s="40"/>
      <c r="J54" s="16"/>
      <c r="K54" s="16"/>
      <c r="L54" s="16"/>
      <c r="M54" s="16"/>
      <c r="N54" s="16"/>
      <c r="O54" s="16"/>
      <c r="P54" s="16"/>
      <c r="Q54" s="16"/>
      <c r="R54" s="16"/>
    </row>
    <row r="55" spans="2:18" ht="168">
      <c r="B55" s="48" t="s">
        <v>244</v>
      </c>
      <c r="C55" s="42" t="s">
        <v>46</v>
      </c>
      <c r="D55" s="13" t="s">
        <v>34</v>
      </c>
      <c r="E55" s="13" t="s">
        <v>35</v>
      </c>
      <c r="F55" s="13" t="s">
        <v>208</v>
      </c>
      <c r="G55" s="13" t="s">
        <v>69</v>
      </c>
      <c r="H55" s="23">
        <v>1197.2</v>
      </c>
      <c r="I55" s="40" t="e">
        <f>#REF!</f>
        <v>#REF!</v>
      </c>
      <c r="J55" s="16" t="e">
        <f>#REF!</f>
        <v>#REF!</v>
      </c>
      <c r="K55" s="16" t="e">
        <f>#REF!</f>
        <v>#REF!</v>
      </c>
      <c r="L55" s="16" t="e">
        <f>#REF!</f>
        <v>#REF!</v>
      </c>
      <c r="M55" s="16" t="e">
        <f>#REF!</f>
        <v>#REF!</v>
      </c>
      <c r="N55" s="16" t="e">
        <f>#REF!</f>
        <v>#REF!</v>
      </c>
      <c r="O55" s="16" t="e">
        <f>#REF!</f>
        <v>#REF!</v>
      </c>
      <c r="P55" s="16" t="e">
        <f>#REF!</f>
        <v>#REF!</v>
      </c>
      <c r="Q55" s="16" t="e">
        <f>#REF!</f>
        <v>#REF!</v>
      </c>
      <c r="R55" s="16" t="e">
        <f>#REF!</f>
        <v>#REF!</v>
      </c>
    </row>
    <row r="56" spans="2:18" ht="132">
      <c r="B56" s="48" t="s">
        <v>245</v>
      </c>
      <c r="C56" s="42" t="s">
        <v>46</v>
      </c>
      <c r="D56" s="13" t="s">
        <v>34</v>
      </c>
      <c r="E56" s="13" t="s">
        <v>35</v>
      </c>
      <c r="F56" s="13" t="s">
        <v>209</v>
      </c>
      <c r="G56" s="13" t="s">
        <v>69</v>
      </c>
      <c r="H56" s="23">
        <v>1263.8</v>
      </c>
      <c r="I56" s="66"/>
      <c r="J56" s="67"/>
      <c r="K56" s="67"/>
      <c r="L56" s="67"/>
      <c r="M56" s="67"/>
      <c r="N56" s="67"/>
      <c r="O56" s="67"/>
      <c r="P56" s="67"/>
      <c r="Q56" s="67"/>
      <c r="R56" s="67"/>
    </row>
    <row r="57" spans="2:18" ht="89.25">
      <c r="B57" s="60" t="s">
        <v>233</v>
      </c>
      <c r="C57" s="61" t="s">
        <v>46</v>
      </c>
      <c r="D57" s="61" t="s">
        <v>34</v>
      </c>
      <c r="E57" s="61" t="s">
        <v>35</v>
      </c>
      <c r="F57" s="61" t="s">
        <v>238</v>
      </c>
      <c r="G57" s="61" t="s">
        <v>81</v>
      </c>
      <c r="H57" s="75">
        <v>30</v>
      </c>
      <c r="I57" s="66"/>
      <c r="J57" s="67"/>
      <c r="K57" s="67"/>
      <c r="L57" s="67"/>
      <c r="M57" s="67"/>
      <c r="N57" s="67"/>
      <c r="O57" s="67"/>
      <c r="P57" s="67"/>
      <c r="Q57" s="67"/>
      <c r="R57" s="67"/>
    </row>
    <row r="58" spans="2:18" ht="36">
      <c r="B58" s="45" t="s">
        <v>78</v>
      </c>
      <c r="C58" s="43" t="s">
        <v>79</v>
      </c>
      <c r="D58" s="12"/>
      <c r="E58" s="12"/>
      <c r="F58" s="12"/>
      <c r="G58" s="12"/>
      <c r="H58" s="16">
        <f>H59</f>
        <v>12853.6</v>
      </c>
      <c r="I58" s="53"/>
      <c r="J58" s="34"/>
      <c r="K58" s="34"/>
      <c r="L58" s="34"/>
      <c r="M58" s="34"/>
      <c r="N58" s="34"/>
      <c r="O58" s="34"/>
      <c r="P58" s="34"/>
      <c r="Q58" s="34"/>
      <c r="R58" s="34"/>
    </row>
    <row r="59" spans="2:18" ht="12.75">
      <c r="B59" s="45" t="s">
        <v>6</v>
      </c>
      <c r="C59" s="43" t="s">
        <v>79</v>
      </c>
      <c r="D59" s="12" t="s">
        <v>42</v>
      </c>
      <c r="E59" s="12" t="s">
        <v>44</v>
      </c>
      <c r="F59" s="12"/>
      <c r="G59" s="12"/>
      <c r="H59" s="16">
        <f>H60</f>
        <v>12853.6</v>
      </c>
      <c r="I59" s="53"/>
      <c r="J59" s="34"/>
      <c r="K59" s="34"/>
      <c r="L59" s="34"/>
      <c r="M59" s="34"/>
      <c r="N59" s="34"/>
      <c r="O59" s="34"/>
      <c r="P59" s="34"/>
      <c r="Q59" s="34"/>
      <c r="R59" s="34"/>
    </row>
    <row r="60" spans="2:18" ht="12.75">
      <c r="B60" s="45" t="s">
        <v>24</v>
      </c>
      <c r="C60" s="43" t="s">
        <v>79</v>
      </c>
      <c r="D60" s="12" t="s">
        <v>42</v>
      </c>
      <c r="E60" s="12" t="s">
        <v>39</v>
      </c>
      <c r="F60" s="13"/>
      <c r="G60" s="13"/>
      <c r="H60" s="23">
        <f>SUM(H61:H66)</f>
        <v>12853.6</v>
      </c>
      <c r="I60" s="53"/>
      <c r="J60" s="34"/>
      <c r="K60" s="34"/>
      <c r="L60" s="34"/>
      <c r="M60" s="34"/>
      <c r="N60" s="34"/>
      <c r="O60" s="34"/>
      <c r="P60" s="34"/>
      <c r="Q60" s="34"/>
      <c r="R60" s="34"/>
    </row>
    <row r="61" spans="2:18" ht="192">
      <c r="B61" s="49" t="s">
        <v>150</v>
      </c>
      <c r="C61" s="42" t="s">
        <v>79</v>
      </c>
      <c r="D61" s="11" t="s">
        <v>42</v>
      </c>
      <c r="E61" s="11" t="s">
        <v>39</v>
      </c>
      <c r="F61" s="13" t="s">
        <v>151</v>
      </c>
      <c r="G61" s="13" t="s">
        <v>82</v>
      </c>
      <c r="H61" s="23">
        <v>160</v>
      </c>
      <c r="I61" s="53"/>
      <c r="J61" s="34"/>
      <c r="K61" s="34"/>
      <c r="L61" s="34"/>
      <c r="M61" s="34"/>
      <c r="N61" s="34"/>
      <c r="O61" s="34"/>
      <c r="P61" s="34"/>
      <c r="Q61" s="34"/>
      <c r="R61" s="34"/>
    </row>
    <row r="62" spans="2:18" ht="144">
      <c r="B62" s="47" t="s">
        <v>148</v>
      </c>
      <c r="C62" s="42" t="s">
        <v>79</v>
      </c>
      <c r="D62" s="11" t="s">
        <v>42</v>
      </c>
      <c r="E62" s="11" t="s">
        <v>39</v>
      </c>
      <c r="F62" s="11" t="s">
        <v>239</v>
      </c>
      <c r="G62" s="11" t="s">
        <v>82</v>
      </c>
      <c r="H62" s="23">
        <v>9787.9</v>
      </c>
      <c r="I62" s="53"/>
      <c r="J62" s="34"/>
      <c r="K62" s="34"/>
      <c r="L62" s="34"/>
      <c r="M62" s="34"/>
      <c r="N62" s="34"/>
      <c r="O62" s="34"/>
      <c r="P62" s="34"/>
      <c r="Q62" s="34"/>
      <c r="R62" s="34"/>
    </row>
    <row r="63" spans="2:18" ht="120">
      <c r="B63" s="47" t="s">
        <v>149</v>
      </c>
      <c r="C63" s="42" t="s">
        <v>79</v>
      </c>
      <c r="D63" s="11" t="s">
        <v>42</v>
      </c>
      <c r="E63" s="11" t="s">
        <v>39</v>
      </c>
      <c r="F63" s="11" t="s">
        <v>239</v>
      </c>
      <c r="G63" s="11" t="s">
        <v>81</v>
      </c>
      <c r="H63" s="23">
        <v>2443.6</v>
      </c>
      <c r="I63" s="53"/>
      <c r="J63" s="34"/>
      <c r="K63" s="34"/>
      <c r="L63" s="34"/>
      <c r="M63" s="34"/>
      <c r="N63" s="34"/>
      <c r="O63" s="34"/>
      <c r="P63" s="34"/>
      <c r="Q63" s="34"/>
      <c r="R63" s="34"/>
    </row>
    <row r="64" spans="2:18" ht="96">
      <c r="B64" s="47" t="s">
        <v>241</v>
      </c>
      <c r="C64" s="42" t="s">
        <v>79</v>
      </c>
      <c r="D64" s="11" t="s">
        <v>42</v>
      </c>
      <c r="E64" s="11" t="s">
        <v>39</v>
      </c>
      <c r="F64" s="11" t="s">
        <v>239</v>
      </c>
      <c r="G64" s="11" t="s">
        <v>68</v>
      </c>
      <c r="H64" s="23">
        <v>125.4</v>
      </c>
      <c r="I64" s="53"/>
      <c r="J64" s="34"/>
      <c r="K64" s="34"/>
      <c r="L64" s="34"/>
      <c r="M64" s="34"/>
      <c r="N64" s="34"/>
      <c r="O64" s="34"/>
      <c r="P64" s="34"/>
      <c r="Q64" s="34"/>
      <c r="R64" s="34"/>
    </row>
    <row r="65" spans="2:18" ht="108.75" customHeight="1">
      <c r="B65" s="47" t="s">
        <v>149</v>
      </c>
      <c r="C65" s="61" t="s">
        <v>79</v>
      </c>
      <c r="D65" s="61" t="s">
        <v>42</v>
      </c>
      <c r="E65" s="61" t="s">
        <v>39</v>
      </c>
      <c r="F65" s="11" t="s">
        <v>240</v>
      </c>
      <c r="G65" s="11" t="s">
        <v>82</v>
      </c>
      <c r="H65" s="23">
        <v>116.2</v>
      </c>
      <c r="I65" s="53"/>
      <c r="J65" s="34"/>
      <c r="K65" s="34"/>
      <c r="L65" s="34"/>
      <c r="M65" s="34"/>
      <c r="N65" s="34"/>
      <c r="O65" s="34"/>
      <c r="P65" s="34"/>
      <c r="Q65" s="34"/>
      <c r="R65" s="34"/>
    </row>
    <row r="66" spans="2:18" ht="114" customHeight="1">
      <c r="B66" s="47" t="s">
        <v>149</v>
      </c>
      <c r="C66" s="65" t="s">
        <v>79</v>
      </c>
      <c r="D66" s="65" t="s">
        <v>42</v>
      </c>
      <c r="E66" s="65" t="s">
        <v>39</v>
      </c>
      <c r="F66" s="11" t="s">
        <v>240</v>
      </c>
      <c r="G66" s="11" t="s">
        <v>81</v>
      </c>
      <c r="H66" s="23">
        <v>220.5</v>
      </c>
      <c r="I66" s="53"/>
      <c r="J66" s="34"/>
      <c r="K66" s="34"/>
      <c r="L66" s="34"/>
      <c r="M66" s="34"/>
      <c r="N66" s="34"/>
      <c r="O66" s="34"/>
      <c r="P66" s="34"/>
      <c r="Q66" s="34"/>
      <c r="R66" s="34"/>
    </row>
    <row r="67" spans="2:18" ht="60">
      <c r="B67" s="45" t="s">
        <v>71</v>
      </c>
      <c r="C67" s="43" t="s">
        <v>47</v>
      </c>
      <c r="D67" s="12"/>
      <c r="E67" s="12"/>
      <c r="F67" s="12"/>
      <c r="G67" s="12"/>
      <c r="H67" s="16">
        <f>H68+H73+H87+H91</f>
        <v>7343</v>
      </c>
      <c r="I67" s="40" t="e">
        <f>I68+I73+I87+I91+#REF!</f>
        <v>#REF!</v>
      </c>
      <c r="J67" s="16" t="e">
        <f>J68+J73+J87+J91+#REF!</f>
        <v>#REF!</v>
      </c>
      <c r="K67" s="16" t="e">
        <f>K68+K73+K87+K91+#REF!</f>
        <v>#REF!</v>
      </c>
      <c r="L67" s="16" t="e">
        <f>L68+L73+L87+L91+#REF!</f>
        <v>#REF!</v>
      </c>
      <c r="M67" s="16" t="e">
        <f>M68+M73+M87+M91+#REF!</f>
        <v>#REF!</v>
      </c>
      <c r="N67" s="16" t="e">
        <f>N68+N73+N87+N91+#REF!</f>
        <v>#REF!</v>
      </c>
      <c r="O67" s="16" t="e">
        <f>O68+O73+O87+O91+#REF!</f>
        <v>#REF!</v>
      </c>
      <c r="P67" s="16" t="e">
        <f>P68+P73+P87+P91+#REF!</f>
        <v>#REF!</v>
      </c>
      <c r="Q67" s="16" t="e">
        <f>Q68+Q73+Q87+Q91+#REF!</f>
        <v>#REF!</v>
      </c>
      <c r="R67" s="16" t="e">
        <f>R68+R73+R87+R91+#REF!</f>
        <v>#REF!</v>
      </c>
    </row>
    <row r="68" spans="2:18" ht="12.75">
      <c r="B68" s="46" t="s">
        <v>87</v>
      </c>
      <c r="C68" s="43" t="s">
        <v>47</v>
      </c>
      <c r="D68" s="10" t="s">
        <v>35</v>
      </c>
      <c r="E68" s="10"/>
      <c r="F68" s="10"/>
      <c r="G68" s="10"/>
      <c r="H68" s="16">
        <f aca="true" t="shared" si="3" ref="H68:R68">H69+H71</f>
        <v>647</v>
      </c>
      <c r="I68" s="40" t="e">
        <f t="shared" si="3"/>
        <v>#REF!</v>
      </c>
      <c r="J68" s="16" t="e">
        <f t="shared" si="3"/>
        <v>#REF!</v>
      </c>
      <c r="K68" s="16" t="e">
        <f t="shared" si="3"/>
        <v>#REF!</v>
      </c>
      <c r="L68" s="16" t="e">
        <f t="shared" si="3"/>
        <v>#REF!</v>
      </c>
      <c r="M68" s="16" t="e">
        <f t="shared" si="3"/>
        <v>#REF!</v>
      </c>
      <c r="N68" s="16" t="e">
        <f t="shared" si="3"/>
        <v>#REF!</v>
      </c>
      <c r="O68" s="16" t="e">
        <f t="shared" si="3"/>
        <v>#REF!</v>
      </c>
      <c r="P68" s="16" t="e">
        <f t="shared" si="3"/>
        <v>#REF!</v>
      </c>
      <c r="Q68" s="16" t="e">
        <f t="shared" si="3"/>
        <v>#REF!</v>
      </c>
      <c r="R68" s="16" t="e">
        <f t="shared" si="3"/>
        <v>#REF!</v>
      </c>
    </row>
    <row r="69" spans="2:18" ht="48">
      <c r="B69" s="46" t="s">
        <v>52</v>
      </c>
      <c r="C69" s="43" t="s">
        <v>47</v>
      </c>
      <c r="D69" s="10" t="s">
        <v>35</v>
      </c>
      <c r="E69" s="10" t="s">
        <v>36</v>
      </c>
      <c r="F69" s="10"/>
      <c r="G69" s="10"/>
      <c r="H69" s="16">
        <f>H70</f>
        <v>225.9</v>
      </c>
      <c r="I69" s="52" t="e">
        <f aca="true" t="shared" si="4" ref="I69:R69">I70</f>
        <v>#REF!</v>
      </c>
      <c r="J69" s="23" t="e">
        <f t="shared" si="4"/>
        <v>#REF!</v>
      </c>
      <c r="K69" s="23" t="e">
        <f t="shared" si="4"/>
        <v>#REF!</v>
      </c>
      <c r="L69" s="23" t="e">
        <f t="shared" si="4"/>
        <v>#REF!</v>
      </c>
      <c r="M69" s="23" t="e">
        <f t="shared" si="4"/>
        <v>#REF!</v>
      </c>
      <c r="N69" s="23" t="e">
        <f t="shared" si="4"/>
        <v>#REF!</v>
      </c>
      <c r="O69" s="23" t="e">
        <f t="shared" si="4"/>
        <v>#REF!</v>
      </c>
      <c r="P69" s="23" t="e">
        <f t="shared" si="4"/>
        <v>#REF!</v>
      </c>
      <c r="Q69" s="23" t="e">
        <f t="shared" si="4"/>
        <v>#REF!</v>
      </c>
      <c r="R69" s="23" t="e">
        <f t="shared" si="4"/>
        <v>#REF!</v>
      </c>
    </row>
    <row r="70" spans="2:18" ht="132">
      <c r="B70" s="47" t="s">
        <v>152</v>
      </c>
      <c r="C70" s="44" t="s">
        <v>47</v>
      </c>
      <c r="D70" s="13" t="s">
        <v>35</v>
      </c>
      <c r="E70" s="13" t="s">
        <v>36</v>
      </c>
      <c r="F70" s="11" t="s">
        <v>246</v>
      </c>
      <c r="G70" s="11" t="s">
        <v>82</v>
      </c>
      <c r="H70" s="23">
        <v>225.9</v>
      </c>
      <c r="I70" s="52" t="e">
        <f>#REF!</f>
        <v>#REF!</v>
      </c>
      <c r="J70" s="23" t="e">
        <f>#REF!</f>
        <v>#REF!</v>
      </c>
      <c r="K70" s="23" t="e">
        <f>#REF!</f>
        <v>#REF!</v>
      </c>
      <c r="L70" s="23" t="e">
        <f>#REF!</f>
        <v>#REF!</v>
      </c>
      <c r="M70" s="23" t="e">
        <f>#REF!</f>
        <v>#REF!</v>
      </c>
      <c r="N70" s="23" t="e">
        <f>#REF!</f>
        <v>#REF!</v>
      </c>
      <c r="O70" s="23" t="e">
        <f>#REF!</f>
        <v>#REF!</v>
      </c>
      <c r="P70" s="23" t="e">
        <f>#REF!</f>
        <v>#REF!</v>
      </c>
      <c r="Q70" s="23" t="e">
        <f>#REF!</f>
        <v>#REF!</v>
      </c>
      <c r="R70" s="23" t="e">
        <f>#REF!</f>
        <v>#REF!</v>
      </c>
    </row>
    <row r="71" spans="2:18" ht="12.75">
      <c r="B71" s="46" t="s">
        <v>23</v>
      </c>
      <c r="C71" s="43" t="s">
        <v>47</v>
      </c>
      <c r="D71" s="10" t="s">
        <v>35</v>
      </c>
      <c r="E71" s="10" t="s">
        <v>66</v>
      </c>
      <c r="F71" s="10"/>
      <c r="G71" s="10"/>
      <c r="H71" s="16">
        <f>H72</f>
        <v>421.1</v>
      </c>
      <c r="I71" s="52" t="e">
        <f aca="true" t="shared" si="5" ref="I71:R71">I72</f>
        <v>#REF!</v>
      </c>
      <c r="J71" s="23" t="e">
        <f t="shared" si="5"/>
        <v>#REF!</v>
      </c>
      <c r="K71" s="23" t="e">
        <f t="shared" si="5"/>
        <v>#REF!</v>
      </c>
      <c r="L71" s="23" t="e">
        <f t="shared" si="5"/>
        <v>#REF!</v>
      </c>
      <c r="M71" s="23" t="e">
        <f t="shared" si="5"/>
        <v>#REF!</v>
      </c>
      <c r="N71" s="23" t="e">
        <f t="shared" si="5"/>
        <v>#REF!</v>
      </c>
      <c r="O71" s="23" t="e">
        <f t="shared" si="5"/>
        <v>#REF!</v>
      </c>
      <c r="P71" s="23" t="e">
        <f t="shared" si="5"/>
        <v>#REF!</v>
      </c>
      <c r="Q71" s="23" t="e">
        <f t="shared" si="5"/>
        <v>#REF!</v>
      </c>
      <c r="R71" s="23" t="e">
        <f t="shared" si="5"/>
        <v>#REF!</v>
      </c>
    </row>
    <row r="72" spans="2:18" ht="132">
      <c r="B72" s="47" t="s">
        <v>152</v>
      </c>
      <c r="C72" s="44" t="s">
        <v>47</v>
      </c>
      <c r="D72" s="13" t="s">
        <v>35</v>
      </c>
      <c r="E72" s="13" t="s">
        <v>66</v>
      </c>
      <c r="F72" s="11" t="s">
        <v>246</v>
      </c>
      <c r="G72" s="11" t="s">
        <v>82</v>
      </c>
      <c r="H72" s="23">
        <v>421.1</v>
      </c>
      <c r="I72" s="52" t="e">
        <f>#REF!</f>
        <v>#REF!</v>
      </c>
      <c r="J72" s="23" t="e">
        <f>#REF!</f>
        <v>#REF!</v>
      </c>
      <c r="K72" s="23" t="e">
        <f>#REF!</f>
        <v>#REF!</v>
      </c>
      <c r="L72" s="23" t="e">
        <f>#REF!</f>
        <v>#REF!</v>
      </c>
      <c r="M72" s="23" t="e">
        <f>#REF!</f>
        <v>#REF!</v>
      </c>
      <c r="N72" s="23" t="e">
        <f>#REF!</f>
        <v>#REF!</v>
      </c>
      <c r="O72" s="23" t="e">
        <f>#REF!</f>
        <v>#REF!</v>
      </c>
      <c r="P72" s="23" t="e">
        <f>#REF!</f>
        <v>#REF!</v>
      </c>
      <c r="Q72" s="23" t="e">
        <f>#REF!</f>
        <v>#REF!</v>
      </c>
      <c r="R72" s="23" t="e">
        <f>#REF!</f>
        <v>#REF!</v>
      </c>
    </row>
    <row r="73" spans="2:18" ht="12.75">
      <c r="B73" s="46" t="s">
        <v>12</v>
      </c>
      <c r="C73" s="43" t="s">
        <v>47</v>
      </c>
      <c r="D73" s="10" t="s">
        <v>41</v>
      </c>
      <c r="E73" s="10" t="s">
        <v>44</v>
      </c>
      <c r="F73" s="10"/>
      <c r="G73" s="10"/>
      <c r="H73" s="16">
        <f aca="true" t="shared" si="6" ref="H73:R73">H74+H85</f>
        <v>5692.3</v>
      </c>
      <c r="I73" s="40" t="e">
        <f t="shared" si="6"/>
        <v>#REF!</v>
      </c>
      <c r="J73" s="16" t="e">
        <f t="shared" si="6"/>
        <v>#REF!</v>
      </c>
      <c r="K73" s="16" t="e">
        <f t="shared" si="6"/>
        <v>#REF!</v>
      </c>
      <c r="L73" s="16" t="e">
        <f t="shared" si="6"/>
        <v>#REF!</v>
      </c>
      <c r="M73" s="16" t="e">
        <f t="shared" si="6"/>
        <v>#REF!</v>
      </c>
      <c r="N73" s="16" t="e">
        <f t="shared" si="6"/>
        <v>#REF!</v>
      </c>
      <c r="O73" s="16" t="e">
        <f t="shared" si="6"/>
        <v>#REF!</v>
      </c>
      <c r="P73" s="16" t="e">
        <f t="shared" si="6"/>
        <v>#REF!</v>
      </c>
      <c r="Q73" s="16" t="e">
        <f t="shared" si="6"/>
        <v>#REF!</v>
      </c>
      <c r="R73" s="16" t="e">
        <f t="shared" si="6"/>
        <v>#REF!</v>
      </c>
    </row>
    <row r="74" spans="2:18" ht="12.75">
      <c r="B74" s="46" t="s">
        <v>26</v>
      </c>
      <c r="C74" s="43" t="s">
        <v>47</v>
      </c>
      <c r="D74" s="10" t="s">
        <v>41</v>
      </c>
      <c r="E74" s="10" t="s">
        <v>35</v>
      </c>
      <c r="F74" s="10"/>
      <c r="G74" s="10"/>
      <c r="H74" s="16">
        <f>H77+H78+H79+H80+H81+H76+H82+H83+H84+H75</f>
        <v>5280.1</v>
      </c>
      <c r="I74" s="52" t="e">
        <f>I77+#REF!</f>
        <v>#REF!</v>
      </c>
      <c r="J74" s="23" t="e">
        <f>J77+#REF!</f>
        <v>#REF!</v>
      </c>
      <c r="K74" s="23" t="e">
        <f>K77+#REF!</f>
        <v>#REF!</v>
      </c>
      <c r="L74" s="23" t="e">
        <f>L77+#REF!</f>
        <v>#REF!</v>
      </c>
      <c r="M74" s="23" t="e">
        <f>M77+#REF!</f>
        <v>#REF!</v>
      </c>
      <c r="N74" s="23" t="e">
        <f>N77+#REF!</f>
        <v>#REF!</v>
      </c>
      <c r="O74" s="23" t="e">
        <f>O77+#REF!</f>
        <v>#REF!</v>
      </c>
      <c r="P74" s="23" t="e">
        <f>P77+#REF!</f>
        <v>#REF!</v>
      </c>
      <c r="Q74" s="23" t="e">
        <f>Q77+#REF!</f>
        <v>#REF!</v>
      </c>
      <c r="R74" s="23" t="e">
        <f>R77+#REF!</f>
        <v>#REF!</v>
      </c>
    </row>
    <row r="75" spans="2:18" ht="72">
      <c r="B75" s="47" t="s">
        <v>252</v>
      </c>
      <c r="C75" s="44" t="s">
        <v>47</v>
      </c>
      <c r="D75" s="11" t="s">
        <v>41</v>
      </c>
      <c r="E75" s="11" t="s">
        <v>35</v>
      </c>
      <c r="F75" s="11" t="s">
        <v>251</v>
      </c>
      <c r="G75" s="11" t="s">
        <v>81</v>
      </c>
      <c r="H75" s="23">
        <v>45</v>
      </c>
      <c r="I75" s="52"/>
      <c r="J75" s="23"/>
      <c r="K75" s="23"/>
      <c r="L75" s="23"/>
      <c r="M75" s="23"/>
      <c r="N75" s="23"/>
      <c r="O75" s="23"/>
      <c r="P75" s="23"/>
      <c r="Q75" s="23"/>
      <c r="R75" s="23"/>
    </row>
    <row r="76" spans="2:18" ht="84">
      <c r="B76" s="47" t="s">
        <v>154</v>
      </c>
      <c r="C76" s="44" t="s">
        <v>47</v>
      </c>
      <c r="D76" s="11" t="s">
        <v>41</v>
      </c>
      <c r="E76" s="11" t="s">
        <v>35</v>
      </c>
      <c r="F76" s="11" t="s">
        <v>247</v>
      </c>
      <c r="G76" s="11" t="s">
        <v>81</v>
      </c>
      <c r="H76" s="23">
        <v>100</v>
      </c>
      <c r="I76" s="52"/>
      <c r="J76" s="23"/>
      <c r="K76" s="23"/>
      <c r="L76" s="23"/>
      <c r="M76" s="23"/>
      <c r="N76" s="23"/>
      <c r="O76" s="23"/>
      <c r="P76" s="23"/>
      <c r="Q76" s="23"/>
      <c r="R76" s="23"/>
    </row>
    <row r="77" spans="2:18" ht="115.5" customHeight="1">
      <c r="B77" s="47" t="s">
        <v>153</v>
      </c>
      <c r="C77" s="44" t="s">
        <v>47</v>
      </c>
      <c r="D77" s="11" t="s">
        <v>41</v>
      </c>
      <c r="E77" s="11" t="s">
        <v>35</v>
      </c>
      <c r="F77" s="11" t="s">
        <v>248</v>
      </c>
      <c r="G77" s="11" t="s">
        <v>82</v>
      </c>
      <c r="H77" s="23">
        <f>3459.2+367.5</f>
        <v>3826.7</v>
      </c>
      <c r="I77" s="52" t="e">
        <f>I78+#REF!+#REF!+#REF!+#REF!</f>
        <v>#REF!</v>
      </c>
      <c r="J77" s="23" t="e">
        <f>J78+#REF!+#REF!+#REF!+#REF!</f>
        <v>#REF!</v>
      </c>
      <c r="K77" s="23" t="e">
        <f>K78+#REF!+#REF!+#REF!+#REF!</f>
        <v>#REF!</v>
      </c>
      <c r="L77" s="23" t="e">
        <f>L78+#REF!+#REF!+#REF!+#REF!</f>
        <v>#REF!</v>
      </c>
      <c r="M77" s="23" t="e">
        <f>M78+#REF!+#REF!+#REF!+#REF!</f>
        <v>#REF!</v>
      </c>
      <c r="N77" s="23" t="e">
        <f>N78+#REF!+#REF!+#REF!+#REF!</f>
        <v>#REF!</v>
      </c>
      <c r="O77" s="23" t="e">
        <f>O78+#REF!+#REF!+#REF!+#REF!</f>
        <v>#REF!</v>
      </c>
      <c r="P77" s="23" t="e">
        <f>P78+#REF!+#REF!+#REF!+#REF!</f>
        <v>#REF!</v>
      </c>
      <c r="Q77" s="23" t="e">
        <f>Q78+#REF!+#REF!+#REF!+#REF!</f>
        <v>#REF!</v>
      </c>
      <c r="R77" s="23" t="e">
        <f>R78+#REF!+#REF!+#REF!+#REF!</f>
        <v>#REF!</v>
      </c>
    </row>
    <row r="78" spans="2:18" ht="84">
      <c r="B78" s="47" t="s">
        <v>154</v>
      </c>
      <c r="C78" s="44" t="s">
        <v>47</v>
      </c>
      <c r="D78" s="11" t="s">
        <v>41</v>
      </c>
      <c r="E78" s="11" t="s">
        <v>35</v>
      </c>
      <c r="F78" s="11" t="s">
        <v>248</v>
      </c>
      <c r="G78" s="11" t="s">
        <v>81</v>
      </c>
      <c r="H78" s="23">
        <v>1008.1</v>
      </c>
      <c r="I78" s="52" t="e">
        <f>I81+#REF!+#REF!</f>
        <v>#REF!</v>
      </c>
      <c r="J78" s="23" t="e">
        <f>J81+#REF!+#REF!</f>
        <v>#REF!</v>
      </c>
      <c r="K78" s="23" t="e">
        <f>K81+#REF!+#REF!</f>
        <v>#REF!</v>
      </c>
      <c r="L78" s="23" t="e">
        <f>L81+#REF!+#REF!</f>
        <v>#REF!</v>
      </c>
      <c r="M78" s="23" t="e">
        <f>M81+#REF!+#REF!</f>
        <v>#REF!</v>
      </c>
      <c r="N78" s="23" t="e">
        <f>N81+#REF!+#REF!</f>
        <v>#REF!</v>
      </c>
      <c r="O78" s="23" t="e">
        <f>O81+#REF!+#REF!</f>
        <v>#REF!</v>
      </c>
      <c r="P78" s="23" t="e">
        <f>P81+#REF!+#REF!</f>
        <v>#REF!</v>
      </c>
      <c r="Q78" s="23" t="e">
        <f>Q81+#REF!+#REF!</f>
        <v>#REF!</v>
      </c>
      <c r="R78" s="23" t="e">
        <f>R81+#REF!+#REF!</f>
        <v>#REF!</v>
      </c>
    </row>
    <row r="79" spans="2:18" ht="72">
      <c r="B79" s="47" t="s">
        <v>155</v>
      </c>
      <c r="C79" s="44" t="s">
        <v>47</v>
      </c>
      <c r="D79" s="11" t="s">
        <v>41</v>
      </c>
      <c r="E79" s="11" t="s">
        <v>35</v>
      </c>
      <c r="F79" s="11" t="s">
        <v>248</v>
      </c>
      <c r="G79" s="11" t="s">
        <v>68</v>
      </c>
      <c r="H79" s="23">
        <v>202</v>
      </c>
      <c r="I79" s="52"/>
      <c r="J79" s="23"/>
      <c r="K79" s="23"/>
      <c r="L79" s="23"/>
      <c r="M79" s="23"/>
      <c r="N79" s="23"/>
      <c r="O79" s="23"/>
      <c r="P79" s="23"/>
      <c r="Q79" s="23"/>
      <c r="R79" s="23"/>
    </row>
    <row r="80" spans="2:18" ht="120">
      <c r="B80" s="49" t="s">
        <v>156</v>
      </c>
      <c r="C80" s="44" t="s">
        <v>47</v>
      </c>
      <c r="D80" s="11" t="s">
        <v>41</v>
      </c>
      <c r="E80" s="11" t="s">
        <v>35</v>
      </c>
      <c r="F80" s="11" t="s">
        <v>248</v>
      </c>
      <c r="G80" s="11" t="s">
        <v>82</v>
      </c>
      <c r="H80" s="23">
        <v>36.2</v>
      </c>
      <c r="I80" s="52"/>
      <c r="J80" s="23"/>
      <c r="K80" s="23"/>
      <c r="L80" s="23"/>
      <c r="M80" s="23"/>
      <c r="N80" s="23"/>
      <c r="O80" s="23"/>
      <c r="P80" s="23"/>
      <c r="Q80" s="23"/>
      <c r="R80" s="23"/>
    </row>
    <row r="81" spans="2:18" ht="108">
      <c r="B81" s="49" t="s">
        <v>157</v>
      </c>
      <c r="C81" s="44" t="s">
        <v>47</v>
      </c>
      <c r="D81" s="11" t="s">
        <v>41</v>
      </c>
      <c r="E81" s="11" t="s">
        <v>35</v>
      </c>
      <c r="F81" s="11" t="s">
        <v>248</v>
      </c>
      <c r="G81" s="13" t="s">
        <v>83</v>
      </c>
      <c r="H81" s="23">
        <v>17.1</v>
      </c>
      <c r="I81" s="52" t="e">
        <f>#REF!</f>
        <v>#REF!</v>
      </c>
      <c r="J81" s="23" t="e">
        <f>#REF!</f>
        <v>#REF!</v>
      </c>
      <c r="K81" s="23" t="e">
        <f>#REF!</f>
        <v>#REF!</v>
      </c>
      <c r="L81" s="23" t="e">
        <f>#REF!</f>
        <v>#REF!</v>
      </c>
      <c r="M81" s="23" t="e">
        <f>#REF!</f>
        <v>#REF!</v>
      </c>
      <c r="N81" s="23" t="e">
        <f>#REF!</f>
        <v>#REF!</v>
      </c>
      <c r="O81" s="23" t="e">
        <f>#REF!</f>
        <v>#REF!</v>
      </c>
      <c r="P81" s="23" t="e">
        <f>#REF!</f>
        <v>#REF!</v>
      </c>
      <c r="Q81" s="23" t="e">
        <f>#REF!</f>
        <v>#REF!</v>
      </c>
      <c r="R81" s="23" t="e">
        <f>#REF!</f>
        <v>#REF!</v>
      </c>
    </row>
    <row r="82" spans="2:18" ht="63.75">
      <c r="B82" s="60" t="s">
        <v>232</v>
      </c>
      <c r="C82" s="44" t="s">
        <v>47</v>
      </c>
      <c r="D82" s="11" t="s">
        <v>41</v>
      </c>
      <c r="E82" s="11" t="s">
        <v>35</v>
      </c>
      <c r="F82" s="11" t="s">
        <v>237</v>
      </c>
      <c r="G82" s="13" t="s">
        <v>81</v>
      </c>
      <c r="H82" s="23">
        <v>5</v>
      </c>
      <c r="I82" s="52"/>
      <c r="J82" s="23"/>
      <c r="K82" s="23"/>
      <c r="L82" s="23"/>
      <c r="M82" s="23"/>
      <c r="N82" s="23"/>
      <c r="O82" s="23"/>
      <c r="P82" s="23"/>
      <c r="Q82" s="23"/>
      <c r="R82" s="23"/>
    </row>
    <row r="83" spans="2:18" ht="60">
      <c r="B83" s="71" t="s">
        <v>188</v>
      </c>
      <c r="C83" s="44" t="s">
        <v>47</v>
      </c>
      <c r="D83" s="11" t="s">
        <v>41</v>
      </c>
      <c r="E83" s="11" t="s">
        <v>35</v>
      </c>
      <c r="F83" s="11" t="s">
        <v>250</v>
      </c>
      <c r="G83" s="13" t="s">
        <v>81</v>
      </c>
      <c r="H83" s="23">
        <v>15</v>
      </c>
      <c r="I83" s="52"/>
      <c r="J83" s="23"/>
      <c r="K83" s="23"/>
      <c r="L83" s="23"/>
      <c r="M83" s="23"/>
      <c r="N83" s="23"/>
      <c r="O83" s="23"/>
      <c r="P83" s="23"/>
      <c r="Q83" s="23"/>
      <c r="R83" s="23"/>
    </row>
    <row r="84" spans="2:18" ht="89.25">
      <c r="B84" s="60" t="s">
        <v>233</v>
      </c>
      <c r="C84" s="44" t="s">
        <v>47</v>
      </c>
      <c r="D84" s="11" t="s">
        <v>41</v>
      </c>
      <c r="E84" s="11" t="s">
        <v>35</v>
      </c>
      <c r="F84" s="11" t="s">
        <v>238</v>
      </c>
      <c r="G84" s="13" t="s">
        <v>81</v>
      </c>
      <c r="H84" s="23">
        <v>25</v>
      </c>
      <c r="I84" s="52"/>
      <c r="J84" s="23"/>
      <c r="K84" s="23"/>
      <c r="L84" s="23"/>
      <c r="M84" s="23"/>
      <c r="N84" s="23"/>
      <c r="O84" s="23"/>
      <c r="P84" s="23"/>
      <c r="Q84" s="23"/>
      <c r="R84" s="23"/>
    </row>
    <row r="85" spans="2:18" ht="12.75">
      <c r="B85" s="46" t="s">
        <v>65</v>
      </c>
      <c r="C85" s="43" t="s">
        <v>47</v>
      </c>
      <c r="D85" s="10" t="s">
        <v>41</v>
      </c>
      <c r="E85" s="10" t="s">
        <v>36</v>
      </c>
      <c r="F85" s="10"/>
      <c r="G85" s="10"/>
      <c r="H85" s="16">
        <f>H86</f>
        <v>412.2</v>
      </c>
      <c r="I85" s="52" t="e">
        <f>#REF!</f>
        <v>#REF!</v>
      </c>
      <c r="J85" s="23" t="e">
        <f>#REF!</f>
        <v>#REF!</v>
      </c>
      <c r="K85" s="23" t="e">
        <f>#REF!</f>
        <v>#REF!</v>
      </c>
      <c r="L85" s="23" t="e">
        <f>#REF!</f>
        <v>#REF!</v>
      </c>
      <c r="M85" s="23" t="e">
        <f>#REF!</f>
        <v>#REF!</v>
      </c>
      <c r="N85" s="23" t="e">
        <f>#REF!</f>
        <v>#REF!</v>
      </c>
      <c r="O85" s="23" t="e">
        <f>#REF!</f>
        <v>#REF!</v>
      </c>
      <c r="P85" s="23" t="e">
        <f>#REF!</f>
        <v>#REF!</v>
      </c>
      <c r="Q85" s="23" t="e">
        <f>#REF!</f>
        <v>#REF!</v>
      </c>
      <c r="R85" s="23" t="e">
        <f>#REF!</f>
        <v>#REF!</v>
      </c>
    </row>
    <row r="86" spans="2:18" ht="132">
      <c r="B86" s="47" t="s">
        <v>152</v>
      </c>
      <c r="C86" s="44" t="s">
        <v>47</v>
      </c>
      <c r="D86" s="13" t="s">
        <v>41</v>
      </c>
      <c r="E86" s="13" t="s">
        <v>36</v>
      </c>
      <c r="F86" s="11" t="s">
        <v>246</v>
      </c>
      <c r="G86" s="11" t="s">
        <v>82</v>
      </c>
      <c r="H86" s="23">
        <v>412.2</v>
      </c>
      <c r="I86" s="52" t="e">
        <f>#REF!</f>
        <v>#REF!</v>
      </c>
      <c r="J86" s="23" t="e">
        <f>#REF!</f>
        <v>#REF!</v>
      </c>
      <c r="K86" s="23" t="e">
        <f>#REF!</f>
        <v>#REF!</v>
      </c>
      <c r="L86" s="23" t="e">
        <f>#REF!</f>
        <v>#REF!</v>
      </c>
      <c r="M86" s="23" t="e">
        <f>#REF!</f>
        <v>#REF!</v>
      </c>
      <c r="N86" s="23" t="e">
        <f>#REF!</f>
        <v>#REF!</v>
      </c>
      <c r="O86" s="23" t="e">
        <f>#REF!</f>
        <v>#REF!</v>
      </c>
      <c r="P86" s="23" t="e">
        <f>#REF!</f>
        <v>#REF!</v>
      </c>
      <c r="Q86" s="23" t="e">
        <f>#REF!</f>
        <v>#REF!</v>
      </c>
      <c r="R86" s="23" t="e">
        <f>#REF!</f>
        <v>#REF!</v>
      </c>
    </row>
    <row r="87" spans="2:18" ht="12.75">
      <c r="B87" s="46" t="s">
        <v>10</v>
      </c>
      <c r="C87" s="43" t="s">
        <v>47</v>
      </c>
      <c r="D87" s="10" t="s">
        <v>37</v>
      </c>
      <c r="E87" s="10"/>
      <c r="F87" s="10"/>
      <c r="G87" s="10"/>
      <c r="H87" s="16">
        <f>H88</f>
        <v>627.8</v>
      </c>
      <c r="I87" s="40" t="e">
        <f aca="true" t="shared" si="7" ref="I87:R87">I88</f>
        <v>#REF!</v>
      </c>
      <c r="J87" s="16" t="e">
        <f t="shared" si="7"/>
        <v>#REF!</v>
      </c>
      <c r="K87" s="16" t="e">
        <f t="shared" si="7"/>
        <v>#REF!</v>
      </c>
      <c r="L87" s="16" t="e">
        <f t="shared" si="7"/>
        <v>#REF!</v>
      </c>
      <c r="M87" s="16" t="e">
        <f t="shared" si="7"/>
        <v>#REF!</v>
      </c>
      <c r="N87" s="16" t="e">
        <f t="shared" si="7"/>
        <v>#REF!</v>
      </c>
      <c r="O87" s="16" t="e">
        <f t="shared" si="7"/>
        <v>#REF!</v>
      </c>
      <c r="P87" s="16" t="e">
        <f t="shared" si="7"/>
        <v>#REF!</v>
      </c>
      <c r="Q87" s="16" t="e">
        <f t="shared" si="7"/>
        <v>#REF!</v>
      </c>
      <c r="R87" s="16" t="e">
        <f t="shared" si="7"/>
        <v>#REF!</v>
      </c>
    </row>
    <row r="88" spans="2:18" ht="12.75">
      <c r="B88" s="46" t="s">
        <v>27</v>
      </c>
      <c r="C88" s="43" t="s">
        <v>47</v>
      </c>
      <c r="D88" s="10" t="s">
        <v>37</v>
      </c>
      <c r="E88" s="10" t="s">
        <v>38</v>
      </c>
      <c r="F88" s="10"/>
      <c r="G88" s="10"/>
      <c r="H88" s="16">
        <f>H89+H90</f>
        <v>627.8</v>
      </c>
      <c r="I88" s="52" t="e">
        <f>I89+#REF!+#REF!</f>
        <v>#REF!</v>
      </c>
      <c r="J88" s="23" t="e">
        <f>J89+#REF!+#REF!</f>
        <v>#REF!</v>
      </c>
      <c r="K88" s="23" t="e">
        <f>K89+#REF!+#REF!</f>
        <v>#REF!</v>
      </c>
      <c r="L88" s="23" t="e">
        <f>L89+#REF!+#REF!</f>
        <v>#REF!</v>
      </c>
      <c r="M88" s="23" t="e">
        <f>M89+#REF!+#REF!</f>
        <v>#REF!</v>
      </c>
      <c r="N88" s="23" t="e">
        <f>N89+#REF!+#REF!</f>
        <v>#REF!</v>
      </c>
      <c r="O88" s="23" t="e">
        <f>O89+#REF!+#REF!</f>
        <v>#REF!</v>
      </c>
      <c r="P88" s="23" t="e">
        <f>P89+#REF!+#REF!</f>
        <v>#REF!</v>
      </c>
      <c r="Q88" s="23" t="e">
        <f>Q89+#REF!+#REF!</f>
        <v>#REF!</v>
      </c>
      <c r="R88" s="23" t="e">
        <f>R89+#REF!+#REF!</f>
        <v>#REF!</v>
      </c>
    </row>
    <row r="89" spans="2:18" ht="55.5" customHeight="1">
      <c r="B89" s="47" t="s">
        <v>96</v>
      </c>
      <c r="C89" s="42" t="s">
        <v>47</v>
      </c>
      <c r="D89" s="11" t="s">
        <v>37</v>
      </c>
      <c r="E89" s="11" t="s">
        <v>38</v>
      </c>
      <c r="F89" s="11" t="s">
        <v>249</v>
      </c>
      <c r="G89" s="11" t="s">
        <v>83</v>
      </c>
      <c r="H89" s="23">
        <v>313.9</v>
      </c>
      <c r="I89" s="52" t="e">
        <f aca="true" t="shared" si="8" ref="I89:R89">I90</f>
        <v>#REF!</v>
      </c>
      <c r="J89" s="23" t="e">
        <f t="shared" si="8"/>
        <v>#REF!</v>
      </c>
      <c r="K89" s="23" t="e">
        <f t="shared" si="8"/>
        <v>#REF!</v>
      </c>
      <c r="L89" s="23" t="e">
        <f t="shared" si="8"/>
        <v>#REF!</v>
      </c>
      <c r="M89" s="23" t="e">
        <f t="shared" si="8"/>
        <v>#REF!</v>
      </c>
      <c r="N89" s="23" t="e">
        <f t="shared" si="8"/>
        <v>#REF!</v>
      </c>
      <c r="O89" s="23" t="e">
        <f t="shared" si="8"/>
        <v>#REF!</v>
      </c>
      <c r="P89" s="23" t="e">
        <f t="shared" si="8"/>
        <v>#REF!</v>
      </c>
      <c r="Q89" s="23" t="e">
        <f t="shared" si="8"/>
        <v>#REF!</v>
      </c>
      <c r="R89" s="23" t="e">
        <f t="shared" si="8"/>
        <v>#REF!</v>
      </c>
    </row>
    <row r="90" spans="2:18" ht="36">
      <c r="B90" s="47" t="s">
        <v>104</v>
      </c>
      <c r="C90" s="42" t="s">
        <v>47</v>
      </c>
      <c r="D90" s="11" t="s">
        <v>37</v>
      </c>
      <c r="E90" s="11" t="s">
        <v>38</v>
      </c>
      <c r="F90" s="11" t="s">
        <v>17</v>
      </c>
      <c r="G90" s="11" t="s">
        <v>83</v>
      </c>
      <c r="H90" s="23">
        <v>313.9</v>
      </c>
      <c r="I90" s="52" t="e">
        <f>#REF!</f>
        <v>#REF!</v>
      </c>
      <c r="J90" s="23" t="e">
        <f>#REF!</f>
        <v>#REF!</v>
      </c>
      <c r="K90" s="23" t="e">
        <f>#REF!</f>
        <v>#REF!</v>
      </c>
      <c r="L90" s="23" t="e">
        <f>#REF!</f>
        <v>#REF!</v>
      </c>
      <c r="M90" s="23" t="e">
        <f>#REF!</f>
        <v>#REF!</v>
      </c>
      <c r="N90" s="23" t="e">
        <f>#REF!</f>
        <v>#REF!</v>
      </c>
      <c r="O90" s="23" t="e">
        <f>#REF!</f>
        <v>#REF!</v>
      </c>
      <c r="P90" s="23" t="e">
        <f>#REF!</f>
        <v>#REF!</v>
      </c>
      <c r="Q90" s="23" t="e">
        <f>#REF!</f>
        <v>#REF!</v>
      </c>
      <c r="R90" s="23" t="e">
        <f>#REF!</f>
        <v>#REF!</v>
      </c>
    </row>
    <row r="91" spans="2:18" ht="12.75">
      <c r="B91" s="46" t="s">
        <v>11</v>
      </c>
      <c r="C91" s="41" t="s">
        <v>47</v>
      </c>
      <c r="D91" s="10" t="s">
        <v>55</v>
      </c>
      <c r="E91" s="10"/>
      <c r="F91" s="10"/>
      <c r="G91" s="10"/>
      <c r="H91" s="16">
        <f aca="true" t="shared" si="9" ref="H91:R91">H92+H94</f>
        <v>375.9</v>
      </c>
      <c r="I91" s="52" t="e">
        <f t="shared" si="9"/>
        <v>#REF!</v>
      </c>
      <c r="J91" s="23" t="e">
        <f t="shared" si="9"/>
        <v>#REF!</v>
      </c>
      <c r="K91" s="23" t="e">
        <f t="shared" si="9"/>
        <v>#REF!</v>
      </c>
      <c r="L91" s="23" t="e">
        <f t="shared" si="9"/>
        <v>#REF!</v>
      </c>
      <c r="M91" s="23" t="e">
        <f t="shared" si="9"/>
        <v>#REF!</v>
      </c>
      <c r="N91" s="23" t="e">
        <f t="shared" si="9"/>
        <v>#REF!</v>
      </c>
      <c r="O91" s="23" t="e">
        <f t="shared" si="9"/>
        <v>#REF!</v>
      </c>
      <c r="P91" s="23" t="e">
        <f t="shared" si="9"/>
        <v>#REF!</v>
      </c>
      <c r="Q91" s="23" t="e">
        <f t="shared" si="9"/>
        <v>#REF!</v>
      </c>
      <c r="R91" s="23" t="e">
        <f t="shared" si="9"/>
        <v>#REF!</v>
      </c>
    </row>
    <row r="92" spans="2:18" ht="12.75">
      <c r="B92" s="46" t="s">
        <v>70</v>
      </c>
      <c r="C92" s="41" t="s">
        <v>47</v>
      </c>
      <c r="D92" s="10" t="s">
        <v>55</v>
      </c>
      <c r="E92" s="10" t="s">
        <v>35</v>
      </c>
      <c r="F92" s="10"/>
      <c r="G92" s="10"/>
      <c r="H92" s="16">
        <f>H93</f>
        <v>150</v>
      </c>
      <c r="I92" s="52" t="e">
        <f aca="true" t="shared" si="10" ref="I92:R92">I93</f>
        <v>#REF!</v>
      </c>
      <c r="J92" s="23" t="e">
        <f t="shared" si="10"/>
        <v>#REF!</v>
      </c>
      <c r="K92" s="23" t="e">
        <f t="shared" si="10"/>
        <v>#REF!</v>
      </c>
      <c r="L92" s="23" t="e">
        <f t="shared" si="10"/>
        <v>#REF!</v>
      </c>
      <c r="M92" s="23" t="e">
        <f t="shared" si="10"/>
        <v>#REF!</v>
      </c>
      <c r="N92" s="23" t="e">
        <f t="shared" si="10"/>
        <v>#REF!</v>
      </c>
      <c r="O92" s="23" t="e">
        <f t="shared" si="10"/>
        <v>#REF!</v>
      </c>
      <c r="P92" s="23" t="e">
        <f t="shared" si="10"/>
        <v>#REF!</v>
      </c>
      <c r="Q92" s="23" t="e">
        <f t="shared" si="10"/>
        <v>#REF!</v>
      </c>
      <c r="R92" s="23" t="e">
        <f t="shared" si="10"/>
        <v>#REF!</v>
      </c>
    </row>
    <row r="93" spans="2:18" ht="63.75">
      <c r="B93" s="60" t="s">
        <v>147</v>
      </c>
      <c r="C93" s="44" t="s">
        <v>47</v>
      </c>
      <c r="D93" s="13" t="s">
        <v>55</v>
      </c>
      <c r="E93" s="13" t="s">
        <v>35</v>
      </c>
      <c r="F93" s="11" t="s">
        <v>236</v>
      </c>
      <c r="G93" s="11" t="s">
        <v>81</v>
      </c>
      <c r="H93" s="23">
        <v>150</v>
      </c>
      <c r="I93" s="52" t="e">
        <f>#REF!</f>
        <v>#REF!</v>
      </c>
      <c r="J93" s="23" t="e">
        <f>#REF!</f>
        <v>#REF!</v>
      </c>
      <c r="K93" s="23" t="e">
        <f>#REF!</f>
        <v>#REF!</v>
      </c>
      <c r="L93" s="23" t="e">
        <f>#REF!</f>
        <v>#REF!</v>
      </c>
      <c r="M93" s="23" t="e">
        <f>#REF!</f>
        <v>#REF!</v>
      </c>
      <c r="N93" s="23" t="e">
        <f>#REF!</f>
        <v>#REF!</v>
      </c>
      <c r="O93" s="23" t="e">
        <f>#REF!</f>
        <v>#REF!</v>
      </c>
      <c r="P93" s="23" t="e">
        <f>#REF!</f>
        <v>#REF!</v>
      </c>
      <c r="Q93" s="23" t="e">
        <f>#REF!</f>
        <v>#REF!</v>
      </c>
      <c r="R93" s="23" t="e">
        <f>#REF!</f>
        <v>#REF!</v>
      </c>
    </row>
    <row r="94" spans="2:18" ht="24">
      <c r="B94" s="46" t="s">
        <v>14</v>
      </c>
      <c r="C94" s="41" t="s">
        <v>47</v>
      </c>
      <c r="D94" s="10" t="s">
        <v>55</v>
      </c>
      <c r="E94" s="10" t="s">
        <v>43</v>
      </c>
      <c r="F94" s="10"/>
      <c r="G94" s="10"/>
      <c r="H94" s="16">
        <f>H95</f>
        <v>225.9</v>
      </c>
      <c r="I94" s="52" t="e">
        <f>I95+#REF!</f>
        <v>#REF!</v>
      </c>
      <c r="J94" s="23" t="e">
        <f>J95+#REF!</f>
        <v>#REF!</v>
      </c>
      <c r="K94" s="23" t="e">
        <f>K95+#REF!</f>
        <v>#REF!</v>
      </c>
      <c r="L94" s="23" t="e">
        <f>L95+#REF!</f>
        <v>#REF!</v>
      </c>
      <c r="M94" s="23" t="e">
        <f>M95+#REF!</f>
        <v>#REF!</v>
      </c>
      <c r="N94" s="23" t="e">
        <f>N95+#REF!</f>
        <v>#REF!</v>
      </c>
      <c r="O94" s="23" t="e">
        <f>O95+#REF!</f>
        <v>#REF!</v>
      </c>
      <c r="P94" s="23" t="e">
        <f>P95+#REF!</f>
        <v>#REF!</v>
      </c>
      <c r="Q94" s="23" t="e">
        <f>Q95+#REF!</f>
        <v>#REF!</v>
      </c>
      <c r="R94" s="23" t="e">
        <f>R95+#REF!</f>
        <v>#REF!</v>
      </c>
    </row>
    <row r="95" spans="2:18" ht="129.75" customHeight="1">
      <c r="B95" s="47" t="s">
        <v>152</v>
      </c>
      <c r="C95" s="44" t="s">
        <v>47</v>
      </c>
      <c r="D95" s="13" t="s">
        <v>55</v>
      </c>
      <c r="E95" s="13" t="s">
        <v>43</v>
      </c>
      <c r="F95" s="11" t="s">
        <v>246</v>
      </c>
      <c r="G95" s="11" t="s">
        <v>82</v>
      </c>
      <c r="H95" s="23">
        <v>225.9</v>
      </c>
      <c r="I95" s="52" t="e">
        <f>#REF!</f>
        <v>#REF!</v>
      </c>
      <c r="J95" s="23" t="e">
        <f>#REF!</f>
        <v>#REF!</v>
      </c>
      <c r="K95" s="23" t="e">
        <f>#REF!</f>
        <v>#REF!</v>
      </c>
      <c r="L95" s="23" t="e">
        <f>#REF!</f>
        <v>#REF!</v>
      </c>
      <c r="M95" s="23" t="e">
        <f>#REF!</f>
        <v>#REF!</v>
      </c>
      <c r="N95" s="23" t="e">
        <f>#REF!</f>
        <v>#REF!</v>
      </c>
      <c r="O95" s="23" t="e">
        <f>#REF!</f>
        <v>#REF!</v>
      </c>
      <c r="P95" s="23" t="e">
        <f>#REF!</f>
        <v>#REF!</v>
      </c>
      <c r="Q95" s="23" t="e">
        <f>#REF!</f>
        <v>#REF!</v>
      </c>
      <c r="R95" s="23" t="e">
        <f>#REF!</f>
        <v>#REF!</v>
      </c>
    </row>
    <row r="96" spans="2:18" ht="40.5" customHeight="1">
      <c r="B96" s="46" t="s">
        <v>72</v>
      </c>
      <c r="C96" s="41" t="s">
        <v>48</v>
      </c>
      <c r="D96" s="10"/>
      <c r="E96" s="10"/>
      <c r="F96" s="10"/>
      <c r="G96" s="10"/>
      <c r="H96" s="16">
        <f>H97+H131</f>
        <v>213358.09999999998</v>
      </c>
      <c r="I96" s="40" t="e">
        <f>I99+#REF!</f>
        <v>#REF!</v>
      </c>
      <c r="J96" s="16" t="e">
        <f>J99+#REF!</f>
        <v>#REF!</v>
      </c>
      <c r="K96" s="16" t="e">
        <f>K99+#REF!</f>
        <v>#REF!</v>
      </c>
      <c r="L96" s="16" t="e">
        <f>L99+#REF!</f>
        <v>#REF!</v>
      </c>
      <c r="M96" s="16" t="e">
        <f>M99+#REF!</f>
        <v>#REF!</v>
      </c>
      <c r="N96" s="16" t="e">
        <f>N99+#REF!</f>
        <v>#REF!</v>
      </c>
      <c r="O96" s="16" t="e">
        <f>O99+#REF!</f>
        <v>#REF!</v>
      </c>
      <c r="P96" s="16" t="e">
        <f>P99+#REF!</f>
        <v>#REF!</v>
      </c>
      <c r="Q96" s="16" t="e">
        <f>Q99+#REF!</f>
        <v>#REF!</v>
      </c>
      <c r="R96" s="39" t="e">
        <f>R99+#REF!</f>
        <v>#REF!</v>
      </c>
    </row>
    <row r="97" spans="2:18" ht="12.75">
      <c r="B97" s="46" t="s">
        <v>6</v>
      </c>
      <c r="C97" s="41" t="s">
        <v>48</v>
      </c>
      <c r="D97" s="10" t="s">
        <v>42</v>
      </c>
      <c r="E97" s="10"/>
      <c r="F97" s="10"/>
      <c r="G97" s="10"/>
      <c r="H97" s="16">
        <f>H98+H106+H117</f>
        <v>205910.49999999997</v>
      </c>
      <c r="I97" s="40"/>
      <c r="J97" s="16"/>
      <c r="K97" s="16"/>
      <c r="L97" s="16"/>
      <c r="M97" s="16"/>
      <c r="N97" s="16"/>
      <c r="O97" s="16"/>
      <c r="P97" s="16"/>
      <c r="Q97" s="16"/>
      <c r="R97" s="16"/>
    </row>
    <row r="98" spans="2:18" ht="12.75">
      <c r="B98" s="46" t="s">
        <v>16</v>
      </c>
      <c r="C98" s="41" t="s">
        <v>48</v>
      </c>
      <c r="D98" s="10" t="s">
        <v>42</v>
      </c>
      <c r="E98" s="10" t="s">
        <v>35</v>
      </c>
      <c r="F98" s="10"/>
      <c r="G98" s="10"/>
      <c r="H98" s="16">
        <f>SUM(H99:H105)</f>
        <v>46890.1</v>
      </c>
      <c r="I98" s="40"/>
      <c r="J98" s="16"/>
      <c r="K98" s="16"/>
      <c r="L98" s="16"/>
      <c r="M98" s="16"/>
      <c r="N98" s="16"/>
      <c r="O98" s="16"/>
      <c r="P98" s="16"/>
      <c r="Q98" s="16"/>
      <c r="R98" s="16"/>
    </row>
    <row r="99" spans="2:18" ht="96">
      <c r="B99" s="47" t="s">
        <v>158</v>
      </c>
      <c r="C99" s="42" t="s">
        <v>48</v>
      </c>
      <c r="D99" s="11" t="s">
        <v>42</v>
      </c>
      <c r="E99" s="11" t="s">
        <v>35</v>
      </c>
      <c r="F99" s="11" t="s">
        <v>225</v>
      </c>
      <c r="G99" s="11" t="s">
        <v>81</v>
      </c>
      <c r="H99" s="23">
        <v>12979.6</v>
      </c>
      <c r="I99" s="40" t="e">
        <f>I100+#REF!+#REF!</f>
        <v>#REF!</v>
      </c>
      <c r="J99" s="16" t="e">
        <f>J100+#REF!+#REF!</f>
        <v>#REF!</v>
      </c>
      <c r="K99" s="16" t="e">
        <f>K100+#REF!+#REF!</f>
        <v>#REF!</v>
      </c>
      <c r="L99" s="16" t="e">
        <f>L100+#REF!+#REF!</f>
        <v>#REF!</v>
      </c>
      <c r="M99" s="16" t="e">
        <f>M100+#REF!+#REF!</f>
        <v>#REF!</v>
      </c>
      <c r="N99" s="16" t="e">
        <f>N100+#REF!+#REF!</f>
        <v>#REF!</v>
      </c>
      <c r="O99" s="16" t="e">
        <f>O100+#REF!+#REF!</f>
        <v>#REF!</v>
      </c>
      <c r="P99" s="16" t="e">
        <f>P100+#REF!+#REF!</f>
        <v>#REF!</v>
      </c>
      <c r="Q99" s="16" t="e">
        <f>Q100+#REF!+#REF!</f>
        <v>#REF!</v>
      </c>
      <c r="R99" s="16" t="e">
        <f>R100+#REF!+#REF!</f>
        <v>#REF!</v>
      </c>
    </row>
    <row r="100" spans="2:18" ht="84">
      <c r="B100" s="47" t="s">
        <v>159</v>
      </c>
      <c r="C100" s="42" t="s">
        <v>48</v>
      </c>
      <c r="D100" s="11" t="s">
        <v>42</v>
      </c>
      <c r="E100" s="11" t="s">
        <v>35</v>
      </c>
      <c r="F100" s="11" t="s">
        <v>225</v>
      </c>
      <c r="G100" s="11" t="s">
        <v>68</v>
      </c>
      <c r="H100" s="23">
        <v>190.5</v>
      </c>
      <c r="I100" s="40" t="e">
        <f aca="true" t="shared" si="11" ref="I100:R100">I101</f>
        <v>#REF!</v>
      </c>
      <c r="J100" s="16" t="e">
        <f t="shared" si="11"/>
        <v>#REF!</v>
      </c>
      <c r="K100" s="16" t="e">
        <f t="shared" si="11"/>
        <v>#REF!</v>
      </c>
      <c r="L100" s="16" t="e">
        <f t="shared" si="11"/>
        <v>#REF!</v>
      </c>
      <c r="M100" s="16" t="e">
        <f t="shared" si="11"/>
        <v>#REF!</v>
      </c>
      <c r="N100" s="16" t="e">
        <f t="shared" si="11"/>
        <v>#REF!</v>
      </c>
      <c r="O100" s="16" t="e">
        <f t="shared" si="11"/>
        <v>#REF!</v>
      </c>
      <c r="P100" s="16" t="e">
        <f t="shared" si="11"/>
        <v>#REF!</v>
      </c>
      <c r="Q100" s="16" t="e">
        <f t="shared" si="11"/>
        <v>#REF!</v>
      </c>
      <c r="R100" s="16" t="e">
        <f t="shared" si="11"/>
        <v>#REF!</v>
      </c>
    </row>
    <row r="101" spans="2:18" ht="114.75" customHeight="1">
      <c r="B101" s="47" t="s">
        <v>160</v>
      </c>
      <c r="C101" s="42" t="s">
        <v>48</v>
      </c>
      <c r="D101" s="11" t="s">
        <v>42</v>
      </c>
      <c r="E101" s="11" t="s">
        <v>35</v>
      </c>
      <c r="F101" s="11" t="s">
        <v>161</v>
      </c>
      <c r="G101" s="11" t="s">
        <v>82</v>
      </c>
      <c r="H101" s="23">
        <v>29431.7</v>
      </c>
      <c r="I101" s="52" t="e">
        <f>#REF!+#REF!+#REF!+#REF!+#REF!+#REF!+#REF!+I133</f>
        <v>#REF!</v>
      </c>
      <c r="J101" s="23" t="e">
        <f>#REF!+#REF!+#REF!+#REF!+#REF!+#REF!+#REF!+J133</f>
        <v>#REF!</v>
      </c>
      <c r="K101" s="23" t="e">
        <f>#REF!+#REF!+#REF!+#REF!+#REF!+#REF!+#REF!+K133</f>
        <v>#REF!</v>
      </c>
      <c r="L101" s="23" t="e">
        <f>#REF!+#REF!+#REF!+#REF!+#REF!+#REF!+#REF!+L133</f>
        <v>#REF!</v>
      </c>
      <c r="M101" s="23" t="e">
        <f>#REF!+#REF!+#REF!+#REF!+#REF!+#REF!+#REF!+M133</f>
        <v>#REF!</v>
      </c>
      <c r="N101" s="23" t="e">
        <f>#REF!+#REF!+#REF!+#REF!+#REF!+#REF!+#REF!+N133</f>
        <v>#REF!</v>
      </c>
      <c r="O101" s="23" t="e">
        <f>#REF!+#REF!+#REF!+#REF!+#REF!+#REF!+#REF!+O133</f>
        <v>#REF!</v>
      </c>
      <c r="P101" s="23" t="e">
        <f>#REF!+#REF!+#REF!+#REF!+#REF!+#REF!+#REF!+P133</f>
        <v>#REF!</v>
      </c>
      <c r="Q101" s="23" t="e">
        <f>#REF!+#REF!+#REF!+#REF!+#REF!+#REF!+#REF!+Q133</f>
        <v>#REF!</v>
      </c>
      <c r="R101" s="23" t="e">
        <f>#REF!+#REF!+#REF!+#REF!+#REF!+#REF!+#REF!+R133</f>
        <v>#REF!</v>
      </c>
    </row>
    <row r="102" spans="2:18" ht="90" customHeight="1">
      <c r="B102" s="47" t="s">
        <v>261</v>
      </c>
      <c r="C102" s="42" t="s">
        <v>48</v>
      </c>
      <c r="D102" s="13" t="s">
        <v>42</v>
      </c>
      <c r="E102" s="11" t="s">
        <v>35</v>
      </c>
      <c r="F102" s="11" t="s">
        <v>161</v>
      </c>
      <c r="G102" s="11" t="s">
        <v>81</v>
      </c>
      <c r="H102" s="23">
        <v>855.6</v>
      </c>
      <c r="I102" s="52"/>
      <c r="J102" s="23"/>
      <c r="K102" s="23"/>
      <c r="L102" s="23"/>
      <c r="M102" s="23"/>
      <c r="N102" s="23"/>
      <c r="O102" s="23"/>
      <c r="P102" s="23"/>
      <c r="Q102" s="23"/>
      <c r="R102" s="23"/>
    </row>
    <row r="103" spans="2:18" ht="132">
      <c r="B103" s="49" t="s">
        <v>262</v>
      </c>
      <c r="C103" s="42" t="s">
        <v>48</v>
      </c>
      <c r="D103" s="13" t="s">
        <v>42</v>
      </c>
      <c r="E103" s="11" t="s">
        <v>35</v>
      </c>
      <c r="F103" s="13" t="s">
        <v>162</v>
      </c>
      <c r="G103" s="11" t="s">
        <v>82</v>
      </c>
      <c r="H103" s="23">
        <v>935.1</v>
      </c>
      <c r="I103" s="52"/>
      <c r="J103" s="23"/>
      <c r="K103" s="23"/>
      <c r="L103" s="23"/>
      <c r="M103" s="23"/>
      <c r="N103" s="23"/>
      <c r="O103" s="23"/>
      <c r="P103" s="23"/>
      <c r="Q103" s="23"/>
      <c r="R103" s="23"/>
    </row>
    <row r="104" spans="2:18" ht="120">
      <c r="B104" s="49" t="s">
        <v>263</v>
      </c>
      <c r="C104" s="42" t="s">
        <v>48</v>
      </c>
      <c r="D104" s="13" t="s">
        <v>42</v>
      </c>
      <c r="E104" s="11" t="s">
        <v>35</v>
      </c>
      <c r="F104" s="13" t="s">
        <v>162</v>
      </c>
      <c r="G104" s="11" t="s">
        <v>83</v>
      </c>
      <c r="H104" s="23">
        <v>50</v>
      </c>
      <c r="I104" s="52"/>
      <c r="J104" s="23"/>
      <c r="K104" s="23"/>
      <c r="L104" s="23"/>
      <c r="M104" s="23"/>
      <c r="N104" s="23"/>
      <c r="O104" s="23"/>
      <c r="P104" s="23"/>
      <c r="Q104" s="23"/>
      <c r="R104" s="23"/>
    </row>
    <row r="105" spans="2:18" ht="90" customHeight="1">
      <c r="B105" s="47" t="s">
        <v>261</v>
      </c>
      <c r="C105" s="61" t="s">
        <v>48</v>
      </c>
      <c r="D105" s="65" t="s">
        <v>42</v>
      </c>
      <c r="E105" s="61" t="s">
        <v>35</v>
      </c>
      <c r="F105" s="61" t="s">
        <v>260</v>
      </c>
      <c r="G105" s="61" t="s">
        <v>81</v>
      </c>
      <c r="H105" s="62">
        <v>2447.6</v>
      </c>
      <c r="I105" s="52"/>
      <c r="J105" s="23"/>
      <c r="K105" s="23"/>
      <c r="L105" s="23"/>
      <c r="M105" s="23"/>
      <c r="N105" s="23"/>
      <c r="O105" s="23"/>
      <c r="P105" s="23"/>
      <c r="Q105" s="23"/>
      <c r="R105" s="23"/>
    </row>
    <row r="106" spans="2:20" ht="12.75">
      <c r="B106" s="46" t="s">
        <v>24</v>
      </c>
      <c r="C106" s="41" t="s">
        <v>48</v>
      </c>
      <c r="D106" s="10" t="s">
        <v>42</v>
      </c>
      <c r="E106" s="10" t="s">
        <v>39</v>
      </c>
      <c r="F106" s="10"/>
      <c r="G106" s="10"/>
      <c r="H106" s="16">
        <f>SUM(H107:H116)</f>
        <v>154357.69999999995</v>
      </c>
      <c r="I106" s="52"/>
      <c r="J106" s="23"/>
      <c r="K106" s="23"/>
      <c r="L106" s="23"/>
      <c r="M106" s="23"/>
      <c r="N106" s="23"/>
      <c r="O106" s="23"/>
      <c r="P106" s="23"/>
      <c r="Q106" s="23"/>
      <c r="R106" s="23"/>
      <c r="T106" s="63"/>
    </row>
    <row r="107" spans="2:18" ht="86.25" customHeight="1">
      <c r="B107" s="47" t="s">
        <v>163</v>
      </c>
      <c r="C107" s="42" t="s">
        <v>48</v>
      </c>
      <c r="D107" s="11" t="s">
        <v>42</v>
      </c>
      <c r="E107" s="11" t="s">
        <v>39</v>
      </c>
      <c r="F107" s="11" t="s">
        <v>264</v>
      </c>
      <c r="G107" s="11" t="s">
        <v>81</v>
      </c>
      <c r="H107" s="23">
        <f>19708.2-100-250</f>
        <v>19358.2</v>
      </c>
      <c r="I107" s="52"/>
      <c r="J107" s="23"/>
      <c r="K107" s="23"/>
      <c r="L107" s="23"/>
      <c r="M107" s="23"/>
      <c r="N107" s="23"/>
      <c r="O107" s="23"/>
      <c r="P107" s="23"/>
      <c r="Q107" s="23"/>
      <c r="R107" s="23"/>
    </row>
    <row r="108" spans="2:18" ht="78.75" customHeight="1">
      <c r="B108" s="47" t="s">
        <v>215</v>
      </c>
      <c r="C108" s="42" t="s">
        <v>48</v>
      </c>
      <c r="D108" s="11" t="s">
        <v>42</v>
      </c>
      <c r="E108" s="11" t="s">
        <v>39</v>
      </c>
      <c r="F108" s="11" t="s">
        <v>264</v>
      </c>
      <c r="G108" s="11" t="s">
        <v>68</v>
      </c>
      <c r="H108" s="23">
        <v>740.5</v>
      </c>
      <c r="I108" s="52"/>
      <c r="J108" s="23"/>
      <c r="K108" s="23"/>
      <c r="L108" s="23"/>
      <c r="M108" s="23"/>
      <c r="N108" s="23"/>
      <c r="O108" s="23"/>
      <c r="P108" s="23"/>
      <c r="Q108" s="23"/>
      <c r="R108" s="23"/>
    </row>
    <row r="109" spans="2:18" ht="108">
      <c r="B109" s="47" t="s">
        <v>212</v>
      </c>
      <c r="C109" s="42" t="s">
        <v>48</v>
      </c>
      <c r="D109" s="11" t="s">
        <v>42</v>
      </c>
      <c r="E109" s="11" t="s">
        <v>39</v>
      </c>
      <c r="F109" s="11" t="s">
        <v>164</v>
      </c>
      <c r="G109" s="13" t="s">
        <v>82</v>
      </c>
      <c r="H109" s="23">
        <v>125275.7</v>
      </c>
      <c r="I109" s="52">
        <f aca="true" t="shared" si="12" ref="I109:R109">I110+I119</f>
        <v>0</v>
      </c>
      <c r="J109" s="23">
        <f t="shared" si="12"/>
        <v>0</v>
      </c>
      <c r="K109" s="23">
        <f t="shared" si="12"/>
        <v>0</v>
      </c>
      <c r="L109" s="23">
        <f t="shared" si="12"/>
        <v>0</v>
      </c>
      <c r="M109" s="23">
        <f t="shared" si="12"/>
        <v>0</v>
      </c>
      <c r="N109" s="23">
        <f t="shared" si="12"/>
        <v>0</v>
      </c>
      <c r="O109" s="23">
        <f t="shared" si="12"/>
        <v>0</v>
      </c>
      <c r="P109" s="23">
        <f t="shared" si="12"/>
        <v>0</v>
      </c>
      <c r="Q109" s="23">
        <f t="shared" si="12"/>
        <v>0</v>
      </c>
      <c r="R109" s="23">
        <f t="shared" si="12"/>
        <v>0</v>
      </c>
    </row>
    <row r="110" spans="2:18" ht="77.25" customHeight="1">
      <c r="B110" s="47" t="s">
        <v>166</v>
      </c>
      <c r="C110" s="42" t="s">
        <v>48</v>
      </c>
      <c r="D110" s="11" t="s">
        <v>42</v>
      </c>
      <c r="E110" s="11" t="s">
        <v>39</v>
      </c>
      <c r="F110" s="11" t="s">
        <v>165</v>
      </c>
      <c r="G110" s="13" t="s">
        <v>81</v>
      </c>
      <c r="H110" s="23">
        <v>3507.3</v>
      </c>
      <c r="I110" s="21"/>
      <c r="J110" s="21"/>
      <c r="K110" s="21"/>
      <c r="L110" s="21"/>
      <c r="M110" s="21"/>
      <c r="N110" s="21"/>
      <c r="O110" s="21"/>
      <c r="P110" s="21"/>
      <c r="Q110" s="21"/>
      <c r="R110" s="21"/>
    </row>
    <row r="111" spans="2:18" ht="131.25" customHeight="1">
      <c r="B111" s="49" t="s">
        <v>213</v>
      </c>
      <c r="C111" s="42" t="s">
        <v>48</v>
      </c>
      <c r="D111" s="13" t="s">
        <v>42</v>
      </c>
      <c r="E111" s="11" t="s">
        <v>39</v>
      </c>
      <c r="F111" s="13" t="s">
        <v>167</v>
      </c>
      <c r="G111" s="11" t="s">
        <v>82</v>
      </c>
      <c r="H111" s="23">
        <v>2815.9</v>
      </c>
      <c r="I111" s="21"/>
      <c r="J111" s="21"/>
      <c r="K111" s="21"/>
      <c r="L111" s="21"/>
      <c r="M111" s="21"/>
      <c r="N111" s="21"/>
      <c r="O111" s="21"/>
      <c r="P111" s="21"/>
      <c r="Q111" s="21"/>
      <c r="R111" s="21"/>
    </row>
    <row r="112" spans="2:18" ht="132">
      <c r="B112" s="49" t="s">
        <v>214</v>
      </c>
      <c r="C112" s="42" t="s">
        <v>48</v>
      </c>
      <c r="D112" s="13" t="s">
        <v>42</v>
      </c>
      <c r="E112" s="11" t="s">
        <v>39</v>
      </c>
      <c r="F112" s="13" t="s">
        <v>167</v>
      </c>
      <c r="G112" s="11" t="s">
        <v>83</v>
      </c>
      <c r="H112" s="23">
        <v>365.5</v>
      </c>
      <c r="I112" s="21"/>
      <c r="J112" s="21"/>
      <c r="K112" s="21"/>
      <c r="L112" s="21"/>
      <c r="M112" s="21"/>
      <c r="N112" s="21"/>
      <c r="O112" s="21"/>
      <c r="P112" s="21"/>
      <c r="Q112" s="21"/>
      <c r="R112" s="21"/>
    </row>
    <row r="113" spans="2:18" ht="96">
      <c r="B113" s="47" t="s">
        <v>131</v>
      </c>
      <c r="C113" s="42" t="s">
        <v>48</v>
      </c>
      <c r="D113" s="11" t="s">
        <v>42</v>
      </c>
      <c r="E113" s="11" t="s">
        <v>39</v>
      </c>
      <c r="F113" s="11" t="s">
        <v>273</v>
      </c>
      <c r="G113" s="11" t="s">
        <v>82</v>
      </c>
      <c r="H113" s="23">
        <v>2139.8</v>
      </c>
      <c r="I113" s="21"/>
      <c r="J113" s="21"/>
      <c r="K113" s="21"/>
      <c r="L113" s="21"/>
      <c r="M113" s="21"/>
      <c r="N113" s="21"/>
      <c r="O113" s="21"/>
      <c r="P113" s="21"/>
      <c r="Q113" s="21"/>
      <c r="R113" s="21"/>
    </row>
    <row r="114" spans="2:18" ht="132">
      <c r="B114" s="49" t="s">
        <v>168</v>
      </c>
      <c r="C114" s="42" t="s">
        <v>48</v>
      </c>
      <c r="D114" s="11" t="s">
        <v>42</v>
      </c>
      <c r="E114" s="11" t="s">
        <v>39</v>
      </c>
      <c r="F114" s="13" t="s">
        <v>167</v>
      </c>
      <c r="G114" s="11" t="s">
        <v>82</v>
      </c>
      <c r="H114" s="23">
        <v>89</v>
      </c>
      <c r="I114" s="21"/>
      <c r="J114" s="21"/>
      <c r="K114" s="21"/>
      <c r="L114" s="21"/>
      <c r="M114" s="21"/>
      <c r="N114" s="21"/>
      <c r="O114" s="21"/>
      <c r="P114" s="21"/>
      <c r="Q114" s="21"/>
      <c r="R114" s="21"/>
    </row>
    <row r="115" spans="2:18" ht="84">
      <c r="B115" s="47" t="s">
        <v>169</v>
      </c>
      <c r="C115" s="42" t="s">
        <v>48</v>
      </c>
      <c r="D115" s="11" t="s">
        <v>42</v>
      </c>
      <c r="E115" s="11" t="s">
        <v>39</v>
      </c>
      <c r="F115" s="11" t="s">
        <v>273</v>
      </c>
      <c r="G115" s="11" t="s">
        <v>81</v>
      </c>
      <c r="H115" s="23">
        <v>52.8</v>
      </c>
      <c r="I115" s="21"/>
      <c r="J115" s="21"/>
      <c r="K115" s="21"/>
      <c r="L115" s="21"/>
      <c r="M115" s="21"/>
      <c r="N115" s="21"/>
      <c r="O115" s="21"/>
      <c r="P115" s="21"/>
      <c r="Q115" s="21"/>
      <c r="R115" s="21"/>
    </row>
    <row r="116" spans="2:18" ht="76.5" customHeight="1">
      <c r="B116" s="47" t="s">
        <v>170</v>
      </c>
      <c r="C116" s="42" t="s">
        <v>48</v>
      </c>
      <c r="D116" s="11" t="s">
        <v>42</v>
      </c>
      <c r="E116" s="11" t="s">
        <v>39</v>
      </c>
      <c r="F116" s="11" t="s">
        <v>273</v>
      </c>
      <c r="G116" s="11" t="s">
        <v>68</v>
      </c>
      <c r="H116" s="23">
        <v>13</v>
      </c>
      <c r="I116" s="21"/>
      <c r="J116" s="21"/>
      <c r="K116" s="21"/>
      <c r="L116" s="21"/>
      <c r="M116" s="21"/>
      <c r="N116" s="21"/>
      <c r="O116" s="21"/>
      <c r="P116" s="21"/>
      <c r="Q116" s="21"/>
      <c r="R116" s="21"/>
    </row>
    <row r="117" spans="2:18" ht="12.75">
      <c r="B117" s="50" t="s">
        <v>25</v>
      </c>
      <c r="C117" s="41" t="s">
        <v>48</v>
      </c>
      <c r="D117" s="12" t="s">
        <v>42</v>
      </c>
      <c r="E117" s="10" t="s">
        <v>34</v>
      </c>
      <c r="F117" s="12"/>
      <c r="G117" s="10"/>
      <c r="H117" s="16">
        <f>SUM(H118:H130)</f>
        <v>4662.7</v>
      </c>
      <c r="I117" s="21"/>
      <c r="J117" s="21"/>
      <c r="K117" s="21"/>
      <c r="L117" s="21"/>
      <c r="M117" s="21"/>
      <c r="N117" s="21"/>
      <c r="O117" s="21"/>
      <c r="P117" s="21"/>
      <c r="Q117" s="21"/>
      <c r="R117" s="21"/>
    </row>
    <row r="118" spans="2:18" ht="71.25" customHeight="1">
      <c r="B118" s="47" t="s">
        <v>267</v>
      </c>
      <c r="C118" s="42" t="s">
        <v>48</v>
      </c>
      <c r="D118" s="13" t="s">
        <v>42</v>
      </c>
      <c r="E118" s="11" t="s">
        <v>34</v>
      </c>
      <c r="F118" s="13" t="s">
        <v>266</v>
      </c>
      <c r="G118" s="11" t="s">
        <v>81</v>
      </c>
      <c r="H118" s="23">
        <v>250</v>
      </c>
      <c r="I118" s="21"/>
      <c r="J118" s="21"/>
      <c r="K118" s="21"/>
      <c r="L118" s="21"/>
      <c r="M118" s="21"/>
      <c r="N118" s="21"/>
      <c r="O118" s="21"/>
      <c r="P118" s="21"/>
      <c r="Q118" s="21"/>
      <c r="R118" s="21"/>
    </row>
    <row r="119" spans="2:18" ht="195" customHeight="1">
      <c r="B119" s="47" t="s">
        <v>176</v>
      </c>
      <c r="C119" s="42" t="s">
        <v>48</v>
      </c>
      <c r="D119" s="11" t="s">
        <v>42</v>
      </c>
      <c r="E119" s="11" t="s">
        <v>34</v>
      </c>
      <c r="F119" s="11" t="s">
        <v>268</v>
      </c>
      <c r="G119" s="13" t="s">
        <v>82</v>
      </c>
      <c r="H119" s="23">
        <v>240</v>
      </c>
      <c r="I119" s="21"/>
      <c r="J119" s="21"/>
      <c r="K119" s="21"/>
      <c r="L119" s="21"/>
      <c r="M119" s="21"/>
      <c r="N119" s="21"/>
      <c r="O119" s="21"/>
      <c r="P119" s="21"/>
      <c r="Q119" s="21"/>
      <c r="R119" s="21"/>
    </row>
    <row r="120" spans="2:18" ht="140.25" customHeight="1">
      <c r="B120" s="47" t="s">
        <v>175</v>
      </c>
      <c r="C120" s="42" t="s">
        <v>48</v>
      </c>
      <c r="D120" s="11" t="s">
        <v>42</v>
      </c>
      <c r="E120" s="11" t="s">
        <v>34</v>
      </c>
      <c r="F120" s="11" t="s">
        <v>268</v>
      </c>
      <c r="G120" s="13" t="s">
        <v>81</v>
      </c>
      <c r="H120" s="23">
        <v>33.9</v>
      </c>
      <c r="I120" s="21"/>
      <c r="J120" s="21"/>
      <c r="K120" s="21"/>
      <c r="L120" s="21"/>
      <c r="M120" s="21"/>
      <c r="N120" s="21"/>
      <c r="O120" s="21"/>
      <c r="P120" s="21"/>
      <c r="Q120" s="21"/>
      <c r="R120" s="21"/>
    </row>
    <row r="121" spans="2:18" ht="139.5" customHeight="1">
      <c r="B121" s="47" t="s">
        <v>177</v>
      </c>
      <c r="C121" s="42" t="s">
        <v>48</v>
      </c>
      <c r="D121" s="11" t="s">
        <v>42</v>
      </c>
      <c r="E121" s="11" t="s">
        <v>34</v>
      </c>
      <c r="F121" s="11" t="s">
        <v>269</v>
      </c>
      <c r="G121" s="11" t="s">
        <v>82</v>
      </c>
      <c r="H121" s="23">
        <v>1511</v>
      </c>
      <c r="I121" s="21"/>
      <c r="J121" s="21"/>
      <c r="K121" s="21"/>
      <c r="L121" s="21"/>
      <c r="M121" s="21"/>
      <c r="N121" s="21"/>
      <c r="O121" s="21"/>
      <c r="P121" s="21"/>
      <c r="Q121" s="21"/>
      <c r="R121" s="21"/>
    </row>
    <row r="122" spans="2:18" ht="108">
      <c r="B122" s="47" t="s">
        <v>185</v>
      </c>
      <c r="C122" s="42" t="s">
        <v>48</v>
      </c>
      <c r="D122" s="11" t="s">
        <v>42</v>
      </c>
      <c r="E122" s="11" t="s">
        <v>34</v>
      </c>
      <c r="F122" s="11" t="s">
        <v>269</v>
      </c>
      <c r="G122" s="11" t="s">
        <v>81</v>
      </c>
      <c r="H122" s="23">
        <f>259.5+9</f>
        <v>268.5</v>
      </c>
      <c r="I122" s="52" t="e">
        <f>I124+#REF!</f>
        <v>#REF!</v>
      </c>
      <c r="J122" s="23" t="e">
        <f>J124+#REF!</f>
        <v>#REF!</v>
      </c>
      <c r="K122" s="23" t="e">
        <f>K124+#REF!</f>
        <v>#REF!</v>
      </c>
      <c r="L122" s="23" t="e">
        <f>L124+#REF!</f>
        <v>#REF!</v>
      </c>
      <c r="M122" s="23" t="e">
        <f>M124+#REF!</f>
        <v>#REF!</v>
      </c>
      <c r="N122" s="23" t="e">
        <f>N124+#REF!</f>
        <v>#REF!</v>
      </c>
      <c r="O122" s="23" t="e">
        <f>O124+#REF!</f>
        <v>#REF!</v>
      </c>
      <c r="P122" s="23" t="e">
        <f>P124+#REF!</f>
        <v>#REF!</v>
      </c>
      <c r="Q122" s="23" t="e">
        <f>Q124+#REF!</f>
        <v>#REF!</v>
      </c>
      <c r="R122" s="23" t="e">
        <f>R124+#REF!</f>
        <v>#REF!</v>
      </c>
    </row>
    <row r="123" spans="2:18" ht="96">
      <c r="B123" s="47" t="s">
        <v>178</v>
      </c>
      <c r="C123" s="42" t="s">
        <v>48</v>
      </c>
      <c r="D123" s="11" t="s">
        <v>42</v>
      </c>
      <c r="E123" s="11" t="s">
        <v>34</v>
      </c>
      <c r="F123" s="11" t="s">
        <v>269</v>
      </c>
      <c r="G123" s="11" t="s">
        <v>68</v>
      </c>
      <c r="H123" s="23">
        <v>6.3</v>
      </c>
      <c r="I123" s="38"/>
      <c r="J123" s="38"/>
      <c r="K123" s="38"/>
      <c r="L123" s="38"/>
      <c r="M123" s="38"/>
      <c r="N123" s="38"/>
      <c r="O123" s="38"/>
      <c r="P123" s="38"/>
      <c r="Q123" s="38"/>
      <c r="R123" s="38"/>
    </row>
    <row r="124" spans="2:18" ht="120">
      <c r="B124" s="47" t="s">
        <v>181</v>
      </c>
      <c r="C124" s="42" t="s">
        <v>48</v>
      </c>
      <c r="D124" s="11" t="s">
        <v>42</v>
      </c>
      <c r="E124" s="11" t="s">
        <v>34</v>
      </c>
      <c r="F124" s="11" t="s">
        <v>274</v>
      </c>
      <c r="G124" s="11" t="s">
        <v>82</v>
      </c>
      <c r="H124" s="23">
        <v>869.6</v>
      </c>
      <c r="I124" s="21"/>
      <c r="J124" s="21"/>
      <c r="K124" s="21"/>
      <c r="L124" s="21"/>
      <c r="M124" s="21"/>
      <c r="N124" s="21"/>
      <c r="O124" s="21"/>
      <c r="P124" s="21"/>
      <c r="Q124" s="21"/>
      <c r="R124" s="21"/>
    </row>
    <row r="125" spans="2:18" ht="96">
      <c r="B125" s="47" t="s">
        <v>182</v>
      </c>
      <c r="C125" s="42" t="s">
        <v>48</v>
      </c>
      <c r="D125" s="11" t="s">
        <v>42</v>
      </c>
      <c r="E125" s="11" t="s">
        <v>34</v>
      </c>
      <c r="F125" s="11" t="s">
        <v>274</v>
      </c>
      <c r="G125" s="11" t="s">
        <v>81</v>
      </c>
      <c r="H125" s="23">
        <v>23</v>
      </c>
      <c r="I125" s="21"/>
      <c r="J125" s="21"/>
      <c r="K125" s="21"/>
      <c r="L125" s="21"/>
      <c r="M125" s="21"/>
      <c r="N125" s="21"/>
      <c r="O125" s="21"/>
      <c r="P125" s="21"/>
      <c r="Q125" s="21"/>
      <c r="R125" s="21"/>
    </row>
    <row r="126" spans="2:18" ht="144">
      <c r="B126" s="47" t="s">
        <v>179</v>
      </c>
      <c r="C126" s="42" t="s">
        <v>48</v>
      </c>
      <c r="D126" s="11" t="s">
        <v>42</v>
      </c>
      <c r="E126" s="11" t="s">
        <v>34</v>
      </c>
      <c r="F126" s="11" t="s">
        <v>270</v>
      </c>
      <c r="G126" s="11" t="s">
        <v>82</v>
      </c>
      <c r="H126" s="23">
        <v>1282.2</v>
      </c>
      <c r="I126" s="21"/>
      <c r="J126" s="21"/>
      <c r="K126" s="21"/>
      <c r="L126" s="21"/>
      <c r="M126" s="21"/>
      <c r="N126" s="21"/>
      <c r="O126" s="21"/>
      <c r="P126" s="21"/>
      <c r="Q126" s="21"/>
      <c r="R126" s="21"/>
    </row>
    <row r="127" spans="2:18" ht="111" customHeight="1">
      <c r="B127" s="47" t="s">
        <v>180</v>
      </c>
      <c r="C127" s="42" t="s">
        <v>48</v>
      </c>
      <c r="D127" s="11" t="s">
        <v>42</v>
      </c>
      <c r="E127" s="11" t="s">
        <v>34</v>
      </c>
      <c r="F127" s="11" t="s">
        <v>271</v>
      </c>
      <c r="G127" s="11" t="s">
        <v>81</v>
      </c>
      <c r="H127" s="23">
        <v>48.2</v>
      </c>
      <c r="I127" s="21"/>
      <c r="J127" s="21"/>
      <c r="K127" s="21"/>
      <c r="L127" s="21"/>
      <c r="M127" s="21"/>
      <c r="N127" s="21"/>
      <c r="O127" s="21"/>
      <c r="P127" s="21"/>
      <c r="Q127" s="21"/>
      <c r="R127" s="21"/>
    </row>
    <row r="128" spans="2:18" ht="72">
      <c r="B128" s="47" t="s">
        <v>173</v>
      </c>
      <c r="C128" s="42" t="s">
        <v>48</v>
      </c>
      <c r="D128" s="11" t="s">
        <v>42</v>
      </c>
      <c r="E128" s="11" t="s">
        <v>34</v>
      </c>
      <c r="F128" s="11" t="s">
        <v>251</v>
      </c>
      <c r="G128" s="11" t="s">
        <v>81</v>
      </c>
      <c r="H128" s="23">
        <v>55</v>
      </c>
      <c r="I128" s="21"/>
      <c r="J128" s="21"/>
      <c r="K128" s="21"/>
      <c r="L128" s="21"/>
      <c r="M128" s="21"/>
      <c r="N128" s="21"/>
      <c r="O128" s="21"/>
      <c r="P128" s="21"/>
      <c r="Q128" s="21"/>
      <c r="R128" s="21"/>
    </row>
    <row r="129" spans="2:18" ht="72">
      <c r="B129" s="47" t="s">
        <v>174</v>
      </c>
      <c r="C129" s="42" t="s">
        <v>48</v>
      </c>
      <c r="D129" s="11" t="s">
        <v>42</v>
      </c>
      <c r="E129" s="11" t="s">
        <v>34</v>
      </c>
      <c r="F129" s="11" t="s">
        <v>272</v>
      </c>
      <c r="G129" s="11" t="s">
        <v>81</v>
      </c>
      <c r="H129" s="23">
        <v>55</v>
      </c>
      <c r="I129" s="21"/>
      <c r="J129" s="21"/>
      <c r="K129" s="21"/>
      <c r="L129" s="21"/>
      <c r="M129" s="21"/>
      <c r="N129" s="21"/>
      <c r="O129" s="21"/>
      <c r="P129" s="21"/>
      <c r="Q129" s="21"/>
      <c r="R129" s="21"/>
    </row>
    <row r="130" spans="2:18" ht="63.75">
      <c r="B130" s="60" t="s">
        <v>186</v>
      </c>
      <c r="C130" s="42" t="s">
        <v>48</v>
      </c>
      <c r="D130" s="11" t="s">
        <v>42</v>
      </c>
      <c r="E130" s="11" t="s">
        <v>34</v>
      </c>
      <c r="F130" s="11" t="s">
        <v>237</v>
      </c>
      <c r="G130" s="11" t="s">
        <v>81</v>
      </c>
      <c r="H130" s="23">
        <v>20</v>
      </c>
      <c r="I130" s="21"/>
      <c r="J130" s="21"/>
      <c r="K130" s="21"/>
      <c r="L130" s="21"/>
      <c r="M130" s="21"/>
      <c r="N130" s="21"/>
      <c r="O130" s="21"/>
      <c r="P130" s="21"/>
      <c r="Q130" s="21"/>
      <c r="R130" s="21"/>
    </row>
    <row r="131" spans="2:18" ht="12.75">
      <c r="B131" s="46" t="s">
        <v>10</v>
      </c>
      <c r="C131" s="41" t="s">
        <v>48</v>
      </c>
      <c r="D131" s="10" t="s">
        <v>37</v>
      </c>
      <c r="E131" s="10"/>
      <c r="F131" s="10"/>
      <c r="G131" s="10"/>
      <c r="H131" s="16">
        <f>H132+H135</f>
        <v>7447.6</v>
      </c>
      <c r="I131" s="21"/>
      <c r="J131" s="21"/>
      <c r="K131" s="21"/>
      <c r="L131" s="21"/>
      <c r="M131" s="21"/>
      <c r="N131" s="21"/>
      <c r="O131" s="21"/>
      <c r="P131" s="21"/>
      <c r="Q131" s="21"/>
      <c r="R131" s="21"/>
    </row>
    <row r="132" spans="2:18" ht="12.75">
      <c r="B132" s="46" t="s">
        <v>15</v>
      </c>
      <c r="C132" s="41" t="s">
        <v>48</v>
      </c>
      <c r="D132" s="10" t="s">
        <v>37</v>
      </c>
      <c r="E132" s="10" t="s">
        <v>36</v>
      </c>
      <c r="F132" s="10"/>
      <c r="G132" s="10"/>
      <c r="H132" s="16">
        <f>SUM(H133:H134)</f>
        <v>6922.6</v>
      </c>
      <c r="I132" s="21"/>
      <c r="J132" s="21"/>
      <c r="K132" s="21"/>
      <c r="L132" s="21"/>
      <c r="M132" s="21"/>
      <c r="N132" s="21"/>
      <c r="O132" s="21"/>
      <c r="P132" s="21"/>
      <c r="Q132" s="21"/>
      <c r="R132" s="21"/>
    </row>
    <row r="133" spans="2:18" ht="108">
      <c r="B133" s="47" t="s">
        <v>216</v>
      </c>
      <c r="C133" s="42" t="s">
        <v>48</v>
      </c>
      <c r="D133" s="13" t="s">
        <v>37</v>
      </c>
      <c r="E133" s="11" t="s">
        <v>36</v>
      </c>
      <c r="F133" s="13" t="s">
        <v>171</v>
      </c>
      <c r="G133" s="11" t="s">
        <v>83</v>
      </c>
      <c r="H133" s="23">
        <v>900</v>
      </c>
      <c r="I133" s="52" t="e">
        <f>I134+#REF!</f>
        <v>#REF!</v>
      </c>
      <c r="J133" s="23" t="e">
        <f>J134+#REF!</f>
        <v>#REF!</v>
      </c>
      <c r="K133" s="23" t="e">
        <f>K134+#REF!</f>
        <v>#REF!</v>
      </c>
      <c r="L133" s="23" t="e">
        <f>L134+#REF!</f>
        <v>#REF!</v>
      </c>
      <c r="M133" s="23" t="e">
        <f>M134+#REF!</f>
        <v>#REF!</v>
      </c>
      <c r="N133" s="23" t="e">
        <f>N134+#REF!</f>
        <v>#REF!</v>
      </c>
      <c r="O133" s="23" t="e">
        <f>O134+#REF!</f>
        <v>#REF!</v>
      </c>
      <c r="P133" s="23" t="e">
        <f>P134+#REF!</f>
        <v>#REF!</v>
      </c>
      <c r="Q133" s="23" t="e">
        <f>Q134+#REF!</f>
        <v>#REF!</v>
      </c>
      <c r="R133" s="23" t="e">
        <f>R134+#REF!</f>
        <v>#REF!</v>
      </c>
    </row>
    <row r="134" spans="2:18" ht="76.5" customHeight="1">
      <c r="B134" s="47" t="s">
        <v>217</v>
      </c>
      <c r="C134" s="42" t="s">
        <v>48</v>
      </c>
      <c r="D134" s="13" t="s">
        <v>37</v>
      </c>
      <c r="E134" s="11" t="s">
        <v>36</v>
      </c>
      <c r="F134" s="13" t="s">
        <v>172</v>
      </c>
      <c r="G134" s="11" t="s">
        <v>83</v>
      </c>
      <c r="H134" s="23">
        <v>6022.6</v>
      </c>
      <c r="I134" s="52" t="e">
        <f>#REF!</f>
        <v>#REF!</v>
      </c>
      <c r="J134" s="23" t="e">
        <f>#REF!</f>
        <v>#REF!</v>
      </c>
      <c r="K134" s="23" t="e">
        <f>#REF!</f>
        <v>#REF!</v>
      </c>
      <c r="L134" s="23" t="e">
        <f>#REF!</f>
        <v>#REF!</v>
      </c>
      <c r="M134" s="23" t="e">
        <f>#REF!</f>
        <v>#REF!</v>
      </c>
      <c r="N134" s="23" t="e">
        <f>#REF!</f>
        <v>#REF!</v>
      </c>
      <c r="O134" s="23" t="e">
        <f>#REF!</f>
        <v>#REF!</v>
      </c>
      <c r="P134" s="23" t="e">
        <f>#REF!</f>
        <v>#REF!</v>
      </c>
      <c r="Q134" s="23" t="e">
        <f>#REF!</f>
        <v>#REF!</v>
      </c>
      <c r="R134" s="23" t="e">
        <f>#REF!</f>
        <v>#REF!</v>
      </c>
    </row>
    <row r="135" spans="2:18" ht="12.75">
      <c r="B135" s="45" t="s">
        <v>54</v>
      </c>
      <c r="C135" s="43" t="s">
        <v>48</v>
      </c>
      <c r="D135" s="12" t="s">
        <v>37</v>
      </c>
      <c r="E135" s="12" t="s">
        <v>40</v>
      </c>
      <c r="F135" s="13"/>
      <c r="G135" s="11"/>
      <c r="H135" s="16">
        <f>H136+H137</f>
        <v>525</v>
      </c>
      <c r="I135" s="21"/>
      <c r="J135" s="21"/>
      <c r="K135" s="21"/>
      <c r="L135" s="21"/>
      <c r="M135" s="21"/>
      <c r="N135" s="21"/>
      <c r="O135" s="21"/>
      <c r="P135" s="21"/>
      <c r="Q135" s="21"/>
      <c r="R135" s="21"/>
    </row>
    <row r="136" spans="2:18" ht="84">
      <c r="B136" s="47" t="s">
        <v>184</v>
      </c>
      <c r="C136" s="42" t="s">
        <v>48</v>
      </c>
      <c r="D136" s="13" t="s">
        <v>37</v>
      </c>
      <c r="E136" s="11" t="s">
        <v>40</v>
      </c>
      <c r="F136" s="13" t="s">
        <v>183</v>
      </c>
      <c r="G136" s="11" t="s">
        <v>81</v>
      </c>
      <c r="H136" s="23">
        <v>262.5</v>
      </c>
      <c r="I136" s="21"/>
      <c r="J136" s="21"/>
      <c r="K136" s="21"/>
      <c r="L136" s="21"/>
      <c r="M136" s="21"/>
      <c r="N136" s="21"/>
      <c r="O136" s="21"/>
      <c r="P136" s="21"/>
      <c r="Q136" s="21"/>
      <c r="R136" s="21"/>
    </row>
    <row r="137" spans="2:18" ht="84">
      <c r="B137" s="47" t="s">
        <v>184</v>
      </c>
      <c r="C137" s="42" t="s">
        <v>48</v>
      </c>
      <c r="D137" s="13" t="s">
        <v>37</v>
      </c>
      <c r="E137" s="11" t="s">
        <v>40</v>
      </c>
      <c r="F137" s="13" t="s">
        <v>265</v>
      </c>
      <c r="G137" s="11" t="s">
        <v>81</v>
      </c>
      <c r="H137" s="23">
        <v>262.5</v>
      </c>
      <c r="I137" s="21"/>
      <c r="J137" s="21"/>
      <c r="K137" s="21"/>
      <c r="L137" s="21"/>
      <c r="M137" s="21"/>
      <c r="N137" s="21"/>
      <c r="O137" s="21"/>
      <c r="P137" s="21"/>
      <c r="Q137" s="21"/>
      <c r="R137" s="21"/>
    </row>
    <row r="138" spans="2:18" ht="24">
      <c r="B138" s="46" t="s">
        <v>62</v>
      </c>
      <c r="C138" s="41" t="s">
        <v>56</v>
      </c>
      <c r="D138" s="10"/>
      <c r="E138" s="10"/>
      <c r="F138" s="10"/>
      <c r="G138" s="10"/>
      <c r="H138" s="16">
        <f>H139</f>
        <v>4249.599999999999</v>
      </c>
      <c r="I138" s="40" t="e">
        <f aca="true" t="shared" si="13" ref="I138:R138">I141</f>
        <v>#REF!</v>
      </c>
      <c r="J138" s="16" t="e">
        <f t="shared" si="13"/>
        <v>#REF!</v>
      </c>
      <c r="K138" s="16" t="e">
        <f t="shared" si="13"/>
        <v>#REF!</v>
      </c>
      <c r="L138" s="16" t="e">
        <f t="shared" si="13"/>
        <v>#REF!</v>
      </c>
      <c r="M138" s="16" t="e">
        <f t="shared" si="13"/>
        <v>#REF!</v>
      </c>
      <c r="N138" s="16" t="e">
        <f t="shared" si="13"/>
        <v>#REF!</v>
      </c>
      <c r="O138" s="16" t="e">
        <f t="shared" si="13"/>
        <v>#REF!</v>
      </c>
      <c r="P138" s="16" t="e">
        <f t="shared" si="13"/>
        <v>#REF!</v>
      </c>
      <c r="Q138" s="16" t="e">
        <f t="shared" si="13"/>
        <v>#REF!</v>
      </c>
      <c r="R138" s="16" t="e">
        <f t="shared" si="13"/>
        <v>#REF!</v>
      </c>
    </row>
    <row r="139" spans="2:18" ht="12.75">
      <c r="B139" s="46" t="s">
        <v>87</v>
      </c>
      <c r="C139" s="41" t="s">
        <v>56</v>
      </c>
      <c r="D139" s="10" t="s">
        <v>35</v>
      </c>
      <c r="E139" s="10"/>
      <c r="F139" s="10"/>
      <c r="G139" s="10"/>
      <c r="H139" s="16">
        <f>H140+H146</f>
        <v>4249.599999999999</v>
      </c>
      <c r="I139" s="40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2:18" ht="39" customHeight="1">
      <c r="B140" s="46" t="s">
        <v>88</v>
      </c>
      <c r="C140" s="41" t="s">
        <v>56</v>
      </c>
      <c r="D140" s="10" t="s">
        <v>35</v>
      </c>
      <c r="E140" s="10" t="s">
        <v>38</v>
      </c>
      <c r="F140" s="10"/>
      <c r="G140" s="10"/>
      <c r="H140" s="16">
        <f>H141+H143+H144+H142+H145</f>
        <v>3130.7</v>
      </c>
      <c r="I140" s="40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2:18" ht="115.5" customHeight="1">
      <c r="B141" s="47" t="s">
        <v>132</v>
      </c>
      <c r="C141" s="42" t="s">
        <v>56</v>
      </c>
      <c r="D141" s="11" t="s">
        <v>18</v>
      </c>
      <c r="E141" s="11" t="s">
        <v>38</v>
      </c>
      <c r="F141" s="11" t="s">
        <v>187</v>
      </c>
      <c r="G141" s="11" t="s">
        <v>82</v>
      </c>
      <c r="H141" s="23">
        <v>648.9</v>
      </c>
      <c r="I141" s="40" t="e">
        <f>I143+#REF!</f>
        <v>#REF!</v>
      </c>
      <c r="J141" s="16" t="e">
        <f>J143+#REF!</f>
        <v>#REF!</v>
      </c>
      <c r="K141" s="16" t="e">
        <f>K143+#REF!</f>
        <v>#REF!</v>
      </c>
      <c r="L141" s="16" t="e">
        <f>L143+#REF!</f>
        <v>#REF!</v>
      </c>
      <c r="M141" s="16" t="e">
        <f>M143+#REF!</f>
        <v>#REF!</v>
      </c>
      <c r="N141" s="16" t="e">
        <f>N143+#REF!</f>
        <v>#REF!</v>
      </c>
      <c r="O141" s="16" t="e">
        <f>O143+#REF!</f>
        <v>#REF!</v>
      </c>
      <c r="P141" s="16" t="e">
        <f>P143+#REF!</f>
        <v>#REF!</v>
      </c>
      <c r="Q141" s="16" t="e">
        <f>Q143+#REF!</f>
        <v>#REF!</v>
      </c>
      <c r="R141" s="16" t="e">
        <f>R143+#REF!</f>
        <v>#REF!</v>
      </c>
    </row>
    <row r="142" spans="2:18" ht="108">
      <c r="B142" s="47" t="s">
        <v>133</v>
      </c>
      <c r="C142" s="42" t="s">
        <v>56</v>
      </c>
      <c r="D142" s="11" t="s">
        <v>18</v>
      </c>
      <c r="E142" s="11" t="s">
        <v>38</v>
      </c>
      <c r="F142" s="11" t="s">
        <v>102</v>
      </c>
      <c r="G142" s="11" t="s">
        <v>82</v>
      </c>
      <c r="H142" s="23">
        <v>587.6</v>
      </c>
      <c r="I142" s="40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2:18" ht="108">
      <c r="B143" s="47" t="s">
        <v>134</v>
      </c>
      <c r="C143" s="42" t="s">
        <v>56</v>
      </c>
      <c r="D143" s="11" t="s">
        <v>35</v>
      </c>
      <c r="E143" s="11" t="s">
        <v>38</v>
      </c>
      <c r="F143" s="11" t="s">
        <v>117</v>
      </c>
      <c r="G143" s="11" t="s">
        <v>82</v>
      </c>
      <c r="H143" s="23">
        <v>353.9</v>
      </c>
      <c r="I143" s="52" t="e">
        <f aca="true" t="shared" si="14" ref="I143:R143">I144</f>
        <v>#REF!</v>
      </c>
      <c r="J143" s="23" t="e">
        <f t="shared" si="14"/>
        <v>#REF!</v>
      </c>
      <c r="K143" s="23" t="e">
        <f t="shared" si="14"/>
        <v>#REF!</v>
      </c>
      <c r="L143" s="23" t="e">
        <f t="shared" si="14"/>
        <v>#REF!</v>
      </c>
      <c r="M143" s="23" t="e">
        <f t="shared" si="14"/>
        <v>#REF!</v>
      </c>
      <c r="N143" s="23" t="e">
        <f t="shared" si="14"/>
        <v>#REF!</v>
      </c>
      <c r="O143" s="23" t="e">
        <f t="shared" si="14"/>
        <v>#REF!</v>
      </c>
      <c r="P143" s="23" t="e">
        <f t="shared" si="14"/>
        <v>#REF!</v>
      </c>
      <c r="Q143" s="23" t="e">
        <f t="shared" si="14"/>
        <v>#REF!</v>
      </c>
      <c r="R143" s="23" t="e">
        <f t="shared" si="14"/>
        <v>#REF!</v>
      </c>
    </row>
    <row r="144" spans="2:18" ht="60">
      <c r="B144" s="47" t="s">
        <v>135</v>
      </c>
      <c r="C144" s="42" t="s">
        <v>56</v>
      </c>
      <c r="D144" s="11" t="s">
        <v>35</v>
      </c>
      <c r="E144" s="11" t="s">
        <v>38</v>
      </c>
      <c r="F144" s="11" t="s">
        <v>118</v>
      </c>
      <c r="G144" s="11" t="s">
        <v>81</v>
      </c>
      <c r="H144" s="23">
        <v>1533.3</v>
      </c>
      <c r="I144" s="52" t="e">
        <f>I148+#REF!</f>
        <v>#REF!</v>
      </c>
      <c r="J144" s="23" t="e">
        <f>J148+#REF!</f>
        <v>#REF!</v>
      </c>
      <c r="K144" s="23" t="e">
        <f>K148+#REF!</f>
        <v>#REF!</v>
      </c>
      <c r="L144" s="23" t="e">
        <f>L148+#REF!</f>
        <v>#REF!</v>
      </c>
      <c r="M144" s="23" t="e">
        <f>M148+#REF!</f>
        <v>#REF!</v>
      </c>
      <c r="N144" s="23" t="e">
        <f>N148+#REF!</f>
        <v>#REF!</v>
      </c>
      <c r="O144" s="23" t="e">
        <f>O148+#REF!</f>
        <v>#REF!</v>
      </c>
      <c r="P144" s="23" t="e">
        <f>P148+#REF!</f>
        <v>#REF!</v>
      </c>
      <c r="Q144" s="23" t="e">
        <f>Q148+#REF!</f>
        <v>#REF!</v>
      </c>
      <c r="R144" s="23" t="e">
        <f>R148+#REF!</f>
        <v>#REF!</v>
      </c>
    </row>
    <row r="145" spans="2:18" ht="53.25" customHeight="1">
      <c r="B145" s="47" t="s">
        <v>136</v>
      </c>
      <c r="C145" s="42" t="s">
        <v>56</v>
      </c>
      <c r="D145" s="11" t="s">
        <v>35</v>
      </c>
      <c r="E145" s="11" t="s">
        <v>38</v>
      </c>
      <c r="F145" s="11" t="s">
        <v>118</v>
      </c>
      <c r="G145" s="11" t="s">
        <v>68</v>
      </c>
      <c r="H145" s="23">
        <v>7</v>
      </c>
      <c r="I145" s="52"/>
      <c r="J145" s="23"/>
      <c r="K145" s="23"/>
      <c r="L145" s="23"/>
      <c r="M145" s="23"/>
      <c r="N145" s="23"/>
      <c r="O145" s="23"/>
      <c r="P145" s="23"/>
      <c r="Q145" s="23"/>
      <c r="R145" s="23"/>
    </row>
    <row r="146" spans="2:18" ht="36">
      <c r="B146" s="46" t="s">
        <v>5</v>
      </c>
      <c r="C146" s="41" t="s">
        <v>56</v>
      </c>
      <c r="D146" s="10" t="s">
        <v>35</v>
      </c>
      <c r="E146" s="10" t="s">
        <v>40</v>
      </c>
      <c r="F146" s="10"/>
      <c r="G146" s="10"/>
      <c r="H146" s="16">
        <f>H147+H148+H149+H150</f>
        <v>1118.8999999999999</v>
      </c>
      <c r="I146" s="52"/>
      <c r="J146" s="23"/>
      <c r="K146" s="23"/>
      <c r="L146" s="23"/>
      <c r="M146" s="23"/>
      <c r="N146" s="23"/>
      <c r="O146" s="23"/>
      <c r="P146" s="23"/>
      <c r="Q146" s="23"/>
      <c r="R146" s="23"/>
    </row>
    <row r="147" spans="2:18" ht="120">
      <c r="B147" s="47" t="s">
        <v>137</v>
      </c>
      <c r="C147" s="42" t="s">
        <v>56</v>
      </c>
      <c r="D147" s="11" t="s">
        <v>35</v>
      </c>
      <c r="E147" s="11" t="s">
        <v>40</v>
      </c>
      <c r="F147" s="11" t="s">
        <v>0</v>
      </c>
      <c r="G147" s="11" t="s">
        <v>82</v>
      </c>
      <c r="H147" s="23">
        <v>414</v>
      </c>
      <c r="I147" s="52"/>
      <c r="J147" s="23"/>
      <c r="K147" s="23"/>
      <c r="L147" s="23"/>
      <c r="M147" s="23"/>
      <c r="N147" s="23"/>
      <c r="O147" s="23"/>
      <c r="P147" s="23"/>
      <c r="Q147" s="23"/>
      <c r="R147" s="23"/>
    </row>
    <row r="148" spans="2:18" ht="112.5" customHeight="1">
      <c r="B148" s="47" t="s">
        <v>138</v>
      </c>
      <c r="C148" s="42" t="s">
        <v>56</v>
      </c>
      <c r="D148" s="11" t="s">
        <v>35</v>
      </c>
      <c r="E148" s="11" t="s">
        <v>40</v>
      </c>
      <c r="F148" s="11" t="s">
        <v>1</v>
      </c>
      <c r="G148" s="11" t="s">
        <v>82</v>
      </c>
      <c r="H148" s="23">
        <v>603.3</v>
      </c>
      <c r="I148" s="52" t="e">
        <f aca="true" t="shared" si="15" ref="I148:R148">I149</f>
        <v>#REF!</v>
      </c>
      <c r="J148" s="23" t="e">
        <f t="shared" si="15"/>
        <v>#REF!</v>
      </c>
      <c r="K148" s="23" t="e">
        <f t="shared" si="15"/>
        <v>#REF!</v>
      </c>
      <c r="L148" s="23" t="e">
        <f t="shared" si="15"/>
        <v>#REF!</v>
      </c>
      <c r="M148" s="23" t="e">
        <f t="shared" si="15"/>
        <v>#REF!</v>
      </c>
      <c r="N148" s="23" t="e">
        <f t="shared" si="15"/>
        <v>#REF!</v>
      </c>
      <c r="O148" s="23" t="e">
        <f t="shared" si="15"/>
        <v>#REF!</v>
      </c>
      <c r="P148" s="23" t="e">
        <f t="shared" si="15"/>
        <v>#REF!</v>
      </c>
      <c r="Q148" s="23" t="e">
        <f t="shared" si="15"/>
        <v>#REF!</v>
      </c>
      <c r="R148" s="23" t="e">
        <f t="shared" si="15"/>
        <v>#REF!</v>
      </c>
    </row>
    <row r="149" spans="2:18" ht="72">
      <c r="B149" s="47" t="s">
        <v>139</v>
      </c>
      <c r="C149" s="42" t="s">
        <v>56</v>
      </c>
      <c r="D149" s="11" t="s">
        <v>35</v>
      </c>
      <c r="E149" s="11" t="s">
        <v>40</v>
      </c>
      <c r="F149" s="11" t="s">
        <v>2</v>
      </c>
      <c r="G149" s="11" t="s">
        <v>81</v>
      </c>
      <c r="H149" s="23">
        <v>96.6</v>
      </c>
      <c r="I149" s="52" t="e">
        <f>#REF!+#REF!</f>
        <v>#REF!</v>
      </c>
      <c r="J149" s="23" t="e">
        <f>#REF!+#REF!</f>
        <v>#REF!</v>
      </c>
      <c r="K149" s="23" t="e">
        <f>#REF!+#REF!</f>
        <v>#REF!</v>
      </c>
      <c r="L149" s="23" t="e">
        <f>#REF!+#REF!</f>
        <v>#REF!</v>
      </c>
      <c r="M149" s="23" t="e">
        <f>#REF!+#REF!</f>
        <v>#REF!</v>
      </c>
      <c r="N149" s="23" t="e">
        <f>#REF!+#REF!</f>
        <v>#REF!</v>
      </c>
      <c r="O149" s="23" t="e">
        <f>#REF!+#REF!</f>
        <v>#REF!</v>
      </c>
      <c r="P149" s="23" t="e">
        <f>#REF!+#REF!</f>
        <v>#REF!</v>
      </c>
      <c r="Q149" s="23" t="e">
        <f>#REF!+#REF!</f>
        <v>#REF!</v>
      </c>
      <c r="R149" s="23" t="e">
        <f>#REF!+#REF!</f>
        <v>#REF!</v>
      </c>
    </row>
    <row r="150" spans="2:18" ht="60">
      <c r="B150" s="47" t="s">
        <v>144</v>
      </c>
      <c r="C150" s="42" t="s">
        <v>56</v>
      </c>
      <c r="D150" s="11" t="s">
        <v>35</v>
      </c>
      <c r="E150" s="11" t="s">
        <v>40</v>
      </c>
      <c r="F150" s="11" t="s">
        <v>3</v>
      </c>
      <c r="G150" s="11" t="s">
        <v>68</v>
      </c>
      <c r="H150" s="23">
        <v>5</v>
      </c>
      <c r="I150" s="52"/>
      <c r="J150" s="23"/>
      <c r="K150" s="23"/>
      <c r="L150" s="23"/>
      <c r="M150" s="23"/>
      <c r="N150" s="23"/>
      <c r="O150" s="23"/>
      <c r="P150" s="23"/>
      <c r="Q150" s="23"/>
      <c r="R150" s="23"/>
    </row>
    <row r="151" spans="2:18" ht="36">
      <c r="B151" s="45" t="s">
        <v>63</v>
      </c>
      <c r="C151" s="43" t="s">
        <v>57</v>
      </c>
      <c r="D151" s="12"/>
      <c r="E151" s="12"/>
      <c r="F151" s="12"/>
      <c r="G151" s="12"/>
      <c r="H151" s="16">
        <f>H152</f>
        <v>82998.6</v>
      </c>
      <c r="I151" s="40" t="e">
        <f>I152+#REF!</f>
        <v>#REF!</v>
      </c>
      <c r="J151" s="16" t="e">
        <f>J152+#REF!</f>
        <v>#REF!</v>
      </c>
      <c r="K151" s="16" t="e">
        <f>K152+#REF!</f>
        <v>#REF!</v>
      </c>
      <c r="L151" s="16" t="e">
        <f>L152+#REF!</f>
        <v>#REF!</v>
      </c>
      <c r="M151" s="16" t="e">
        <f>M152+#REF!</f>
        <v>#REF!</v>
      </c>
      <c r="N151" s="16" t="e">
        <f>N152+#REF!</f>
        <v>#REF!</v>
      </c>
      <c r="O151" s="16" t="e">
        <f>O152+#REF!</f>
        <v>#REF!</v>
      </c>
      <c r="P151" s="16" t="e">
        <f>P152+#REF!</f>
        <v>#REF!</v>
      </c>
      <c r="Q151" s="16" t="e">
        <f>Q152+#REF!</f>
        <v>#REF!</v>
      </c>
      <c r="R151" s="16" t="e">
        <f>R152+#REF!</f>
        <v>#REF!</v>
      </c>
    </row>
    <row r="152" spans="2:18" ht="12.75">
      <c r="B152" s="46" t="s">
        <v>10</v>
      </c>
      <c r="C152" s="41" t="s">
        <v>57</v>
      </c>
      <c r="D152" s="10" t="s">
        <v>37</v>
      </c>
      <c r="E152" s="10"/>
      <c r="F152" s="10"/>
      <c r="G152" s="10"/>
      <c r="H152" s="16">
        <f>H153+H155+H168+H165</f>
        <v>82998.6</v>
      </c>
      <c r="I152" s="40" t="e">
        <f aca="true" t="shared" si="16" ref="I152:R152">I153+I155+I168</f>
        <v>#REF!</v>
      </c>
      <c r="J152" s="16" t="e">
        <f t="shared" si="16"/>
        <v>#REF!</v>
      </c>
      <c r="K152" s="16" t="e">
        <f t="shared" si="16"/>
        <v>#REF!</v>
      </c>
      <c r="L152" s="16" t="e">
        <f t="shared" si="16"/>
        <v>#REF!</v>
      </c>
      <c r="M152" s="16" t="e">
        <f t="shared" si="16"/>
        <v>#REF!</v>
      </c>
      <c r="N152" s="16" t="e">
        <f t="shared" si="16"/>
        <v>#REF!</v>
      </c>
      <c r="O152" s="16" t="e">
        <f t="shared" si="16"/>
        <v>#REF!</v>
      </c>
      <c r="P152" s="16" t="e">
        <f t="shared" si="16"/>
        <v>#REF!</v>
      </c>
      <c r="Q152" s="16" t="e">
        <f t="shared" si="16"/>
        <v>#REF!</v>
      </c>
      <c r="R152" s="16" t="e">
        <f t="shared" si="16"/>
        <v>#REF!</v>
      </c>
    </row>
    <row r="153" spans="2:18" ht="12.75">
      <c r="B153" s="45" t="s">
        <v>49</v>
      </c>
      <c r="C153" s="43" t="s">
        <v>57</v>
      </c>
      <c r="D153" s="12" t="s">
        <v>37</v>
      </c>
      <c r="E153" s="12" t="s">
        <v>35</v>
      </c>
      <c r="F153" s="12"/>
      <c r="G153" s="12"/>
      <c r="H153" s="16">
        <f>H154</f>
        <v>1139.5</v>
      </c>
      <c r="I153" s="40" t="e">
        <f aca="true" t="shared" si="17" ref="I153:R153">I154</f>
        <v>#REF!</v>
      </c>
      <c r="J153" s="16" t="e">
        <f t="shared" si="17"/>
        <v>#REF!</v>
      </c>
      <c r="K153" s="16" t="e">
        <f t="shared" si="17"/>
        <v>#REF!</v>
      </c>
      <c r="L153" s="16" t="e">
        <f t="shared" si="17"/>
        <v>#REF!</v>
      </c>
      <c r="M153" s="16" t="e">
        <f t="shared" si="17"/>
        <v>#REF!</v>
      </c>
      <c r="N153" s="16" t="e">
        <f t="shared" si="17"/>
        <v>#REF!</v>
      </c>
      <c r="O153" s="16" t="e">
        <f t="shared" si="17"/>
        <v>#REF!</v>
      </c>
      <c r="P153" s="16" t="e">
        <f t="shared" si="17"/>
        <v>#REF!</v>
      </c>
      <c r="Q153" s="16" t="e">
        <f t="shared" si="17"/>
        <v>#REF!</v>
      </c>
      <c r="R153" s="16" t="e">
        <f t="shared" si="17"/>
        <v>#REF!</v>
      </c>
    </row>
    <row r="154" spans="2:18" ht="39" customHeight="1">
      <c r="B154" s="48" t="s">
        <v>218</v>
      </c>
      <c r="C154" s="44" t="s">
        <v>57</v>
      </c>
      <c r="D154" s="13" t="s">
        <v>37</v>
      </c>
      <c r="E154" s="13" t="s">
        <v>35</v>
      </c>
      <c r="F154" s="13" t="s">
        <v>119</v>
      </c>
      <c r="G154" s="13" t="s">
        <v>83</v>
      </c>
      <c r="H154" s="23">
        <v>1139.5</v>
      </c>
      <c r="I154" s="40" t="e">
        <f>#REF!</f>
        <v>#REF!</v>
      </c>
      <c r="J154" s="16" t="e">
        <f>#REF!</f>
        <v>#REF!</v>
      </c>
      <c r="K154" s="16" t="e">
        <f>#REF!</f>
        <v>#REF!</v>
      </c>
      <c r="L154" s="16" t="e">
        <f>#REF!</f>
        <v>#REF!</v>
      </c>
      <c r="M154" s="16" t="e">
        <f>#REF!</f>
        <v>#REF!</v>
      </c>
      <c r="N154" s="16" t="e">
        <f>#REF!</f>
        <v>#REF!</v>
      </c>
      <c r="O154" s="16" t="e">
        <f>#REF!</f>
        <v>#REF!</v>
      </c>
      <c r="P154" s="16" t="e">
        <f>#REF!</f>
        <v>#REF!</v>
      </c>
      <c r="Q154" s="16" t="e">
        <f>#REF!</f>
        <v>#REF!</v>
      </c>
      <c r="R154" s="16" t="e">
        <f>#REF!</f>
        <v>#REF!</v>
      </c>
    </row>
    <row r="155" spans="2:18" ht="12.75">
      <c r="B155" s="45" t="s">
        <v>27</v>
      </c>
      <c r="C155" s="43" t="s">
        <v>57</v>
      </c>
      <c r="D155" s="12" t="s">
        <v>37</v>
      </c>
      <c r="E155" s="12" t="s">
        <v>38</v>
      </c>
      <c r="F155" s="12"/>
      <c r="G155" s="12"/>
      <c r="H155" s="16">
        <f>SUBTOTAL(9,H156:H164)</f>
        <v>70322.1</v>
      </c>
      <c r="I155" s="40" t="e">
        <f>#REF!</f>
        <v>#REF!</v>
      </c>
      <c r="J155" s="16" t="e">
        <f>#REF!</f>
        <v>#REF!</v>
      </c>
      <c r="K155" s="16" t="e">
        <f>#REF!</f>
        <v>#REF!</v>
      </c>
      <c r="L155" s="16" t="e">
        <f>#REF!</f>
        <v>#REF!</v>
      </c>
      <c r="M155" s="16" t="e">
        <f>#REF!</f>
        <v>#REF!</v>
      </c>
      <c r="N155" s="16" t="e">
        <f>#REF!</f>
        <v>#REF!</v>
      </c>
      <c r="O155" s="16" t="e">
        <f>#REF!</f>
        <v>#REF!</v>
      </c>
      <c r="P155" s="16" t="e">
        <f>#REF!</f>
        <v>#REF!</v>
      </c>
      <c r="Q155" s="16" t="e">
        <f>#REF!</f>
        <v>#REF!</v>
      </c>
      <c r="R155" s="16" t="e">
        <f>#REF!</f>
        <v>#REF!</v>
      </c>
    </row>
    <row r="156" spans="2:18" ht="77.25" customHeight="1">
      <c r="B156" s="48" t="s">
        <v>199</v>
      </c>
      <c r="C156" s="44" t="s">
        <v>57</v>
      </c>
      <c r="D156" s="13" t="s">
        <v>37</v>
      </c>
      <c r="E156" s="13" t="s">
        <v>38</v>
      </c>
      <c r="F156" s="13" t="s">
        <v>107</v>
      </c>
      <c r="G156" s="13" t="s">
        <v>83</v>
      </c>
      <c r="H156" s="23">
        <v>250.4</v>
      </c>
      <c r="I156" s="21"/>
      <c r="J156" s="21"/>
      <c r="K156" s="21"/>
      <c r="L156" s="21"/>
      <c r="M156" s="21"/>
      <c r="N156" s="21"/>
      <c r="O156" s="21"/>
      <c r="P156" s="21"/>
      <c r="Q156" s="21"/>
      <c r="R156" s="21"/>
    </row>
    <row r="157" spans="2:18" ht="84">
      <c r="B157" s="48" t="s">
        <v>219</v>
      </c>
      <c r="C157" s="44" t="s">
        <v>57</v>
      </c>
      <c r="D157" s="13" t="s">
        <v>37</v>
      </c>
      <c r="E157" s="13" t="s">
        <v>38</v>
      </c>
      <c r="F157" s="13" t="s">
        <v>108</v>
      </c>
      <c r="G157" s="13" t="s">
        <v>83</v>
      </c>
      <c r="H157" s="23">
        <v>19400</v>
      </c>
      <c r="I157" s="52">
        <f aca="true" t="shared" si="18" ref="I157:R158">I158</f>
        <v>0</v>
      </c>
      <c r="J157" s="23">
        <f t="shared" si="18"/>
        <v>0</v>
      </c>
      <c r="K157" s="23">
        <f t="shared" si="18"/>
        <v>0</v>
      </c>
      <c r="L157" s="23">
        <f t="shared" si="18"/>
        <v>0</v>
      </c>
      <c r="M157" s="23">
        <f t="shared" si="18"/>
        <v>0</v>
      </c>
      <c r="N157" s="23">
        <f t="shared" si="18"/>
        <v>0</v>
      </c>
      <c r="O157" s="23">
        <f t="shared" si="18"/>
        <v>0</v>
      </c>
      <c r="P157" s="23">
        <f t="shared" si="18"/>
        <v>0</v>
      </c>
      <c r="Q157" s="23">
        <f t="shared" si="18"/>
        <v>0</v>
      </c>
      <c r="R157" s="23">
        <f t="shared" si="18"/>
        <v>0</v>
      </c>
    </row>
    <row r="158" spans="2:18" ht="78" customHeight="1">
      <c r="B158" s="48" t="s">
        <v>198</v>
      </c>
      <c r="C158" s="44" t="s">
        <v>57</v>
      </c>
      <c r="D158" s="13" t="s">
        <v>37</v>
      </c>
      <c r="E158" s="13" t="s">
        <v>38</v>
      </c>
      <c r="F158" s="13" t="s">
        <v>109</v>
      </c>
      <c r="G158" s="13" t="s">
        <v>83</v>
      </c>
      <c r="H158" s="23">
        <v>2300</v>
      </c>
      <c r="I158" s="54">
        <f t="shared" si="18"/>
        <v>0</v>
      </c>
      <c r="J158" s="31">
        <f t="shared" si="18"/>
        <v>0</v>
      </c>
      <c r="K158" s="31">
        <f t="shared" si="18"/>
        <v>0</v>
      </c>
      <c r="L158" s="31">
        <f t="shared" si="18"/>
        <v>0</v>
      </c>
      <c r="M158" s="31">
        <f t="shared" si="18"/>
        <v>0</v>
      </c>
      <c r="N158" s="31">
        <f t="shared" si="18"/>
        <v>0</v>
      </c>
      <c r="O158" s="31">
        <f t="shared" si="18"/>
        <v>0</v>
      </c>
      <c r="P158" s="31">
        <f t="shared" si="18"/>
        <v>0</v>
      </c>
      <c r="Q158" s="31">
        <f t="shared" si="18"/>
        <v>0</v>
      </c>
      <c r="R158" s="31">
        <f t="shared" si="18"/>
        <v>0</v>
      </c>
    </row>
    <row r="159" spans="2:18" ht="74.25" customHeight="1">
      <c r="B159" s="48" t="s">
        <v>197</v>
      </c>
      <c r="C159" s="44" t="s">
        <v>57</v>
      </c>
      <c r="D159" s="13" t="s">
        <v>37</v>
      </c>
      <c r="E159" s="13" t="s">
        <v>38</v>
      </c>
      <c r="F159" s="13" t="s">
        <v>110</v>
      </c>
      <c r="G159" s="13" t="s">
        <v>83</v>
      </c>
      <c r="H159" s="23">
        <v>5200</v>
      </c>
      <c r="I159" s="55"/>
      <c r="J159" s="32"/>
      <c r="K159" s="32"/>
      <c r="L159" s="32"/>
      <c r="M159" s="32"/>
      <c r="N159" s="32"/>
      <c r="O159" s="32"/>
      <c r="P159" s="32"/>
      <c r="Q159" s="32"/>
      <c r="R159" s="32"/>
    </row>
    <row r="160" spans="2:18" ht="77.25" customHeight="1">
      <c r="B160" s="48" t="s">
        <v>220</v>
      </c>
      <c r="C160" s="44" t="s">
        <v>57</v>
      </c>
      <c r="D160" s="13" t="s">
        <v>37</v>
      </c>
      <c r="E160" s="13" t="s">
        <v>38</v>
      </c>
      <c r="F160" s="13" t="s">
        <v>111</v>
      </c>
      <c r="G160" s="13" t="s">
        <v>83</v>
      </c>
      <c r="H160" s="23">
        <v>16389.5</v>
      </c>
      <c r="I160" s="21"/>
      <c r="J160" s="21"/>
      <c r="K160" s="21"/>
      <c r="L160" s="21"/>
      <c r="M160" s="21"/>
      <c r="N160" s="21"/>
      <c r="O160" s="21"/>
      <c r="P160" s="21"/>
      <c r="Q160" s="21"/>
      <c r="R160" s="21"/>
    </row>
    <row r="161" spans="2:18" ht="82.5" customHeight="1">
      <c r="B161" s="48" t="s">
        <v>196</v>
      </c>
      <c r="C161" s="44" t="s">
        <v>57</v>
      </c>
      <c r="D161" s="13" t="s">
        <v>37</v>
      </c>
      <c r="E161" s="13" t="s">
        <v>38</v>
      </c>
      <c r="F161" s="13" t="s">
        <v>112</v>
      </c>
      <c r="G161" s="13" t="s">
        <v>83</v>
      </c>
      <c r="H161" s="23">
        <v>9204.7</v>
      </c>
      <c r="I161" s="21"/>
      <c r="J161" s="21"/>
      <c r="K161" s="21"/>
      <c r="L161" s="21"/>
      <c r="M161" s="21"/>
      <c r="N161" s="21"/>
      <c r="O161" s="21"/>
      <c r="P161" s="21"/>
      <c r="Q161" s="21"/>
      <c r="R161" s="21"/>
    </row>
    <row r="162" spans="2:18" ht="80.25" customHeight="1">
      <c r="B162" s="48" t="s">
        <v>195</v>
      </c>
      <c r="C162" s="44" t="s">
        <v>57</v>
      </c>
      <c r="D162" s="13" t="s">
        <v>37</v>
      </c>
      <c r="E162" s="13" t="s">
        <v>38</v>
      </c>
      <c r="F162" s="13" t="s">
        <v>113</v>
      </c>
      <c r="G162" s="13" t="s">
        <v>83</v>
      </c>
      <c r="H162" s="23">
        <v>59.2</v>
      </c>
      <c r="I162" s="21"/>
      <c r="J162" s="21"/>
      <c r="K162" s="21"/>
      <c r="L162" s="21"/>
      <c r="M162" s="21"/>
      <c r="N162" s="21"/>
      <c r="O162" s="21"/>
      <c r="P162" s="21"/>
      <c r="Q162" s="21"/>
      <c r="R162" s="21"/>
    </row>
    <row r="163" spans="2:18" ht="84">
      <c r="B163" s="48" t="s">
        <v>194</v>
      </c>
      <c r="C163" s="44" t="s">
        <v>57</v>
      </c>
      <c r="D163" s="13" t="s">
        <v>37</v>
      </c>
      <c r="E163" s="13" t="s">
        <v>38</v>
      </c>
      <c r="F163" s="13" t="s">
        <v>114</v>
      </c>
      <c r="G163" s="13" t="s">
        <v>83</v>
      </c>
      <c r="H163" s="23">
        <v>2108.8</v>
      </c>
      <c r="I163" s="52" t="e">
        <f>#REF!</f>
        <v>#REF!</v>
      </c>
      <c r="J163" s="23" t="e">
        <f>#REF!</f>
        <v>#REF!</v>
      </c>
      <c r="K163" s="23" t="e">
        <f>#REF!</f>
        <v>#REF!</v>
      </c>
      <c r="L163" s="23" t="e">
        <f>#REF!</f>
        <v>#REF!</v>
      </c>
      <c r="M163" s="23" t="e">
        <f>#REF!</f>
        <v>#REF!</v>
      </c>
      <c r="N163" s="23" t="e">
        <f>#REF!</f>
        <v>#REF!</v>
      </c>
      <c r="O163" s="23" t="e">
        <f>#REF!</f>
        <v>#REF!</v>
      </c>
      <c r="P163" s="23" t="e">
        <f>#REF!</f>
        <v>#REF!</v>
      </c>
      <c r="Q163" s="23" t="e">
        <f>#REF!</f>
        <v>#REF!</v>
      </c>
      <c r="R163" s="23" t="e">
        <f>#REF!</f>
        <v>#REF!</v>
      </c>
    </row>
    <row r="164" spans="2:18" ht="158.25" customHeight="1">
      <c r="B164" s="64" t="s">
        <v>258</v>
      </c>
      <c r="C164" s="65" t="s">
        <v>57</v>
      </c>
      <c r="D164" s="65" t="s">
        <v>37</v>
      </c>
      <c r="E164" s="65" t="s">
        <v>38</v>
      </c>
      <c r="F164" s="65" t="s">
        <v>224</v>
      </c>
      <c r="G164" s="65" t="s">
        <v>83</v>
      </c>
      <c r="H164" s="62">
        <v>15409.5</v>
      </c>
      <c r="I164" s="38"/>
      <c r="J164" s="38"/>
      <c r="K164" s="38"/>
      <c r="L164" s="38"/>
      <c r="M164" s="38"/>
      <c r="N164" s="38"/>
      <c r="O164" s="38"/>
      <c r="P164" s="38"/>
      <c r="Q164" s="38"/>
      <c r="R164" s="38"/>
    </row>
    <row r="165" spans="2:18" ht="12.75">
      <c r="B165" s="45" t="s">
        <v>15</v>
      </c>
      <c r="C165" s="43" t="s">
        <v>57</v>
      </c>
      <c r="D165" s="12" t="s">
        <v>37</v>
      </c>
      <c r="E165" s="12" t="s">
        <v>36</v>
      </c>
      <c r="F165" s="12" t="s">
        <v>105</v>
      </c>
      <c r="G165" s="12" t="s">
        <v>106</v>
      </c>
      <c r="H165" s="16">
        <f>H166+H167</f>
        <v>4695.4</v>
      </c>
      <c r="I165" s="21"/>
      <c r="J165" s="21"/>
      <c r="K165" s="21"/>
      <c r="L165" s="21"/>
      <c r="M165" s="21"/>
      <c r="N165" s="21"/>
      <c r="O165" s="21"/>
      <c r="P165" s="21"/>
      <c r="Q165" s="21"/>
      <c r="R165" s="21"/>
    </row>
    <row r="166" spans="2:18" ht="96">
      <c r="B166" s="48" t="s">
        <v>192</v>
      </c>
      <c r="C166" s="44" t="s">
        <v>57</v>
      </c>
      <c r="D166" s="13" t="s">
        <v>37</v>
      </c>
      <c r="E166" s="13" t="s">
        <v>36</v>
      </c>
      <c r="F166" s="13" t="s">
        <v>115</v>
      </c>
      <c r="G166" s="13" t="s">
        <v>83</v>
      </c>
      <c r="H166" s="23">
        <v>1411.5</v>
      </c>
      <c r="I166" s="21"/>
      <c r="J166" s="21"/>
      <c r="K166" s="21"/>
      <c r="L166" s="21"/>
      <c r="M166" s="21"/>
      <c r="N166" s="21"/>
      <c r="O166" s="21"/>
      <c r="P166" s="21"/>
      <c r="Q166" s="21"/>
      <c r="R166" s="21"/>
    </row>
    <row r="167" spans="2:18" ht="76.5" customHeight="1">
      <c r="B167" s="48" t="s">
        <v>193</v>
      </c>
      <c r="C167" s="44" t="s">
        <v>57</v>
      </c>
      <c r="D167" s="13" t="s">
        <v>37</v>
      </c>
      <c r="E167" s="13" t="s">
        <v>36</v>
      </c>
      <c r="F167" s="13" t="s">
        <v>116</v>
      </c>
      <c r="G167" s="13" t="s">
        <v>83</v>
      </c>
      <c r="H167" s="23">
        <v>3283.9</v>
      </c>
      <c r="I167" s="21"/>
      <c r="J167" s="21"/>
      <c r="K167" s="21"/>
      <c r="L167" s="21"/>
      <c r="M167" s="21"/>
      <c r="N167" s="21"/>
      <c r="O167" s="21"/>
      <c r="P167" s="21"/>
      <c r="Q167" s="21"/>
      <c r="R167" s="21"/>
    </row>
    <row r="168" spans="2:18" ht="12.75">
      <c r="B168" s="45" t="s">
        <v>54</v>
      </c>
      <c r="C168" s="43" t="s">
        <v>57</v>
      </c>
      <c r="D168" s="12" t="s">
        <v>37</v>
      </c>
      <c r="E168" s="12" t="s">
        <v>40</v>
      </c>
      <c r="F168" s="12"/>
      <c r="G168" s="12"/>
      <c r="H168" s="16">
        <f>SUM(H169:H172)</f>
        <v>6841.6</v>
      </c>
      <c r="I168" s="40" t="e">
        <f>I169+#REF!</f>
        <v>#REF!</v>
      </c>
      <c r="J168" s="16" t="e">
        <f>J169+#REF!</f>
        <v>#REF!</v>
      </c>
      <c r="K168" s="16" t="e">
        <f>K169+#REF!</f>
        <v>#REF!</v>
      </c>
      <c r="L168" s="16" t="e">
        <f>L169+#REF!</f>
        <v>#REF!</v>
      </c>
      <c r="M168" s="16" t="e">
        <f>M169+#REF!</f>
        <v>#REF!</v>
      </c>
      <c r="N168" s="16" t="e">
        <f>N169+#REF!</f>
        <v>#REF!</v>
      </c>
      <c r="O168" s="16" t="e">
        <f>O169+#REF!</f>
        <v>#REF!</v>
      </c>
      <c r="P168" s="16" t="e">
        <f>P169+#REF!</f>
        <v>#REF!</v>
      </c>
      <c r="Q168" s="16" t="e">
        <f>Q169+#REF!</f>
        <v>#REF!</v>
      </c>
      <c r="R168" s="16" t="e">
        <f>R169+#REF!</f>
        <v>#REF!</v>
      </c>
    </row>
    <row r="169" spans="2:18" ht="160.5" customHeight="1">
      <c r="B169" s="47" t="s">
        <v>191</v>
      </c>
      <c r="C169" s="44" t="s">
        <v>57</v>
      </c>
      <c r="D169" s="13" t="s">
        <v>37</v>
      </c>
      <c r="E169" s="13" t="s">
        <v>40</v>
      </c>
      <c r="F169" s="11" t="s">
        <v>259</v>
      </c>
      <c r="G169" s="11" t="s">
        <v>82</v>
      </c>
      <c r="H169" s="23">
        <v>6472.6</v>
      </c>
      <c r="I169" s="52" t="e">
        <f aca="true" t="shared" si="19" ref="I169:R169">I170</f>
        <v>#REF!</v>
      </c>
      <c r="J169" s="23" t="e">
        <f t="shared" si="19"/>
        <v>#REF!</v>
      </c>
      <c r="K169" s="23" t="e">
        <f t="shared" si="19"/>
        <v>#REF!</v>
      </c>
      <c r="L169" s="23" t="e">
        <f t="shared" si="19"/>
        <v>#REF!</v>
      </c>
      <c r="M169" s="23" t="e">
        <f t="shared" si="19"/>
        <v>#REF!</v>
      </c>
      <c r="N169" s="23" t="e">
        <f t="shared" si="19"/>
        <v>#REF!</v>
      </c>
      <c r="O169" s="23" t="e">
        <f t="shared" si="19"/>
        <v>#REF!</v>
      </c>
      <c r="P169" s="23" t="e">
        <f t="shared" si="19"/>
        <v>#REF!</v>
      </c>
      <c r="Q169" s="23" t="e">
        <f t="shared" si="19"/>
        <v>#REF!</v>
      </c>
      <c r="R169" s="23" t="e">
        <f t="shared" si="19"/>
        <v>#REF!</v>
      </c>
    </row>
    <row r="170" spans="2:18" ht="125.25" customHeight="1">
      <c r="B170" s="47" t="s">
        <v>189</v>
      </c>
      <c r="C170" s="44" t="s">
        <v>57</v>
      </c>
      <c r="D170" s="13" t="s">
        <v>37</v>
      </c>
      <c r="E170" s="13" t="s">
        <v>40</v>
      </c>
      <c r="F170" s="11" t="s">
        <v>259</v>
      </c>
      <c r="G170" s="11" t="s">
        <v>81</v>
      </c>
      <c r="H170" s="23">
        <v>285</v>
      </c>
      <c r="I170" s="52" t="e">
        <f>I171+#REF!+#REF!</f>
        <v>#REF!</v>
      </c>
      <c r="J170" s="23" t="e">
        <f>J171+#REF!+#REF!</f>
        <v>#REF!</v>
      </c>
      <c r="K170" s="23" t="e">
        <f>K171+#REF!+#REF!</f>
        <v>#REF!</v>
      </c>
      <c r="L170" s="23" t="e">
        <f>L171+#REF!+#REF!</f>
        <v>#REF!</v>
      </c>
      <c r="M170" s="23" t="e">
        <f>M171+#REF!+#REF!</f>
        <v>#REF!</v>
      </c>
      <c r="N170" s="23" t="e">
        <f>N171+#REF!+#REF!</f>
        <v>#REF!</v>
      </c>
      <c r="O170" s="23" t="e">
        <f>O171+#REF!+#REF!</f>
        <v>#REF!</v>
      </c>
      <c r="P170" s="23" t="e">
        <f>P171+#REF!+#REF!</f>
        <v>#REF!</v>
      </c>
      <c r="Q170" s="23" t="e">
        <f>Q171+#REF!+#REF!</f>
        <v>#REF!</v>
      </c>
      <c r="R170" s="23" t="e">
        <f>R171+#REF!+#REF!</f>
        <v>#REF!</v>
      </c>
    </row>
    <row r="171" spans="2:18" ht="114.75" customHeight="1">
      <c r="B171" s="47" t="s">
        <v>190</v>
      </c>
      <c r="C171" s="44" t="s">
        <v>57</v>
      </c>
      <c r="D171" s="13" t="s">
        <v>37</v>
      </c>
      <c r="E171" s="13" t="s">
        <v>40</v>
      </c>
      <c r="F171" s="11" t="s">
        <v>259</v>
      </c>
      <c r="G171" s="11" t="s">
        <v>68</v>
      </c>
      <c r="H171" s="23">
        <v>14</v>
      </c>
      <c r="I171" s="52" t="e">
        <f>#REF!+#REF!</f>
        <v>#REF!</v>
      </c>
      <c r="J171" s="23" t="e">
        <f>#REF!+#REF!</f>
        <v>#REF!</v>
      </c>
      <c r="K171" s="23" t="e">
        <f>#REF!+#REF!</f>
        <v>#REF!</v>
      </c>
      <c r="L171" s="23" t="e">
        <f>#REF!+#REF!</f>
        <v>#REF!</v>
      </c>
      <c r="M171" s="23" t="e">
        <f>#REF!+#REF!</f>
        <v>#REF!</v>
      </c>
      <c r="N171" s="23" t="e">
        <f>#REF!+#REF!</f>
        <v>#REF!</v>
      </c>
      <c r="O171" s="23" t="e">
        <f>#REF!+#REF!</f>
        <v>#REF!</v>
      </c>
      <c r="P171" s="23" t="e">
        <f>#REF!+#REF!</f>
        <v>#REF!</v>
      </c>
      <c r="Q171" s="23" t="e">
        <f>#REF!+#REF!</f>
        <v>#REF!</v>
      </c>
      <c r="R171" s="23" t="e">
        <f>#REF!+#REF!</f>
        <v>#REF!</v>
      </c>
    </row>
    <row r="172" spans="2:18" ht="52.5" customHeight="1">
      <c r="B172" s="71" t="s">
        <v>188</v>
      </c>
      <c r="C172" s="44" t="s">
        <v>57</v>
      </c>
      <c r="D172" s="13" t="s">
        <v>37</v>
      </c>
      <c r="E172" s="13" t="s">
        <v>40</v>
      </c>
      <c r="F172" s="11" t="s">
        <v>250</v>
      </c>
      <c r="G172" s="11" t="s">
        <v>81</v>
      </c>
      <c r="H172" s="23">
        <v>70</v>
      </c>
      <c r="I172" s="52"/>
      <c r="J172" s="23"/>
      <c r="K172" s="23"/>
      <c r="L172" s="23"/>
      <c r="M172" s="23"/>
      <c r="N172" s="23"/>
      <c r="O172" s="23"/>
      <c r="P172" s="23"/>
      <c r="Q172" s="23"/>
      <c r="R172" s="23"/>
    </row>
    <row r="173" spans="2:18" ht="36">
      <c r="B173" s="46" t="s">
        <v>64</v>
      </c>
      <c r="C173" s="41" t="s">
        <v>58</v>
      </c>
      <c r="D173" s="10"/>
      <c r="E173" s="10"/>
      <c r="F173" s="10"/>
      <c r="G173" s="10"/>
      <c r="H173" s="16">
        <f>H174+H180+H183</f>
        <v>26499.899999999998</v>
      </c>
      <c r="I173" s="40" t="e">
        <f>I174+I180+I183+#REF!</f>
        <v>#REF!</v>
      </c>
      <c r="J173" s="16" t="e">
        <f>J174+J180+J183+#REF!</f>
        <v>#REF!</v>
      </c>
      <c r="K173" s="16" t="e">
        <f>K174+K180+K183+#REF!</f>
        <v>#REF!</v>
      </c>
      <c r="L173" s="16" t="e">
        <f>L174+L180+L183+#REF!</f>
        <v>#REF!</v>
      </c>
      <c r="M173" s="16" t="e">
        <f>M174+M180+M183+#REF!</f>
        <v>#REF!</v>
      </c>
      <c r="N173" s="16" t="e">
        <f>N174+N180+N183+#REF!</f>
        <v>#REF!</v>
      </c>
      <c r="O173" s="16" t="e">
        <f>O174+O180+O183+#REF!</f>
        <v>#REF!</v>
      </c>
      <c r="P173" s="16" t="e">
        <f>P174+P180+P183+#REF!</f>
        <v>#REF!</v>
      </c>
      <c r="Q173" s="16" t="e">
        <f>Q174+Q180+Q183+#REF!</f>
        <v>#REF!</v>
      </c>
      <c r="R173" s="16" t="e">
        <f>R174+R180+R183+#REF!</f>
        <v>#REF!</v>
      </c>
    </row>
    <row r="174" spans="2:18" ht="12.75">
      <c r="B174" s="46" t="s">
        <v>87</v>
      </c>
      <c r="C174" s="41" t="s">
        <v>58</v>
      </c>
      <c r="D174" s="10" t="s">
        <v>35</v>
      </c>
      <c r="E174" s="10"/>
      <c r="F174" s="10"/>
      <c r="G174" s="10"/>
      <c r="H174" s="16">
        <f>H175</f>
        <v>4040.9999999999995</v>
      </c>
      <c r="I174" s="40" t="e">
        <f aca="true" t="shared" si="20" ref="I174:R174">I175</f>
        <v>#REF!</v>
      </c>
      <c r="J174" s="16" t="e">
        <f t="shared" si="20"/>
        <v>#REF!</v>
      </c>
      <c r="K174" s="16" t="e">
        <f t="shared" si="20"/>
        <v>#REF!</v>
      </c>
      <c r="L174" s="16" t="e">
        <f t="shared" si="20"/>
        <v>#REF!</v>
      </c>
      <c r="M174" s="16" t="e">
        <f t="shared" si="20"/>
        <v>#REF!</v>
      </c>
      <c r="N174" s="16" t="e">
        <f t="shared" si="20"/>
        <v>#REF!</v>
      </c>
      <c r="O174" s="16" t="e">
        <f t="shared" si="20"/>
        <v>#REF!</v>
      </c>
      <c r="P174" s="16" t="e">
        <f t="shared" si="20"/>
        <v>#REF!</v>
      </c>
      <c r="Q174" s="16" t="e">
        <f t="shared" si="20"/>
        <v>#REF!</v>
      </c>
      <c r="R174" s="16" t="e">
        <f t="shared" si="20"/>
        <v>#REF!</v>
      </c>
    </row>
    <row r="175" spans="2:18" ht="36">
      <c r="B175" s="46" t="s">
        <v>59</v>
      </c>
      <c r="C175" s="41" t="s">
        <v>58</v>
      </c>
      <c r="D175" s="10" t="s">
        <v>35</v>
      </c>
      <c r="E175" s="10" t="s">
        <v>40</v>
      </c>
      <c r="F175" s="11"/>
      <c r="G175" s="11"/>
      <c r="H175" s="16">
        <f>H177+H178+H179+H176</f>
        <v>4040.9999999999995</v>
      </c>
      <c r="I175" s="40" t="e">
        <f aca="true" t="shared" si="21" ref="I175:R175">I177</f>
        <v>#REF!</v>
      </c>
      <c r="J175" s="16" t="e">
        <f t="shared" si="21"/>
        <v>#REF!</v>
      </c>
      <c r="K175" s="16" t="e">
        <f t="shared" si="21"/>
        <v>#REF!</v>
      </c>
      <c r="L175" s="16" t="e">
        <f t="shared" si="21"/>
        <v>#REF!</v>
      </c>
      <c r="M175" s="16" t="e">
        <f t="shared" si="21"/>
        <v>#REF!</v>
      </c>
      <c r="N175" s="16" t="e">
        <f t="shared" si="21"/>
        <v>#REF!</v>
      </c>
      <c r="O175" s="16" t="e">
        <f t="shared" si="21"/>
        <v>#REF!</v>
      </c>
      <c r="P175" s="16" t="e">
        <f t="shared" si="21"/>
        <v>#REF!</v>
      </c>
      <c r="Q175" s="16" t="e">
        <f t="shared" si="21"/>
        <v>#REF!</v>
      </c>
      <c r="R175" s="16" t="e">
        <f t="shared" si="21"/>
        <v>#REF!</v>
      </c>
    </row>
    <row r="176" spans="2:18" ht="114" customHeight="1">
      <c r="B176" s="47" t="s">
        <v>140</v>
      </c>
      <c r="C176" s="44" t="s">
        <v>58</v>
      </c>
      <c r="D176" s="13" t="s">
        <v>35</v>
      </c>
      <c r="E176" s="13" t="s">
        <v>40</v>
      </c>
      <c r="F176" s="11" t="s">
        <v>200</v>
      </c>
      <c r="G176" s="11" t="s">
        <v>81</v>
      </c>
      <c r="H176" s="23">
        <v>221.1</v>
      </c>
      <c r="I176" s="40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2:18" ht="135.75" customHeight="1">
      <c r="B177" s="47" t="s">
        <v>141</v>
      </c>
      <c r="C177" s="44" t="s">
        <v>58</v>
      </c>
      <c r="D177" s="13" t="s">
        <v>35</v>
      </c>
      <c r="E177" s="13" t="s">
        <v>40</v>
      </c>
      <c r="F177" s="11" t="s">
        <v>254</v>
      </c>
      <c r="G177" s="11" t="s">
        <v>82</v>
      </c>
      <c r="H177" s="23">
        <v>3252.5</v>
      </c>
      <c r="I177" s="52" t="e">
        <f>I178+#REF!</f>
        <v>#REF!</v>
      </c>
      <c r="J177" s="23" t="e">
        <f>J178+#REF!</f>
        <v>#REF!</v>
      </c>
      <c r="K177" s="23" t="e">
        <f>K178+#REF!</f>
        <v>#REF!</v>
      </c>
      <c r="L177" s="23" t="e">
        <f>L178+#REF!</f>
        <v>#REF!</v>
      </c>
      <c r="M177" s="23" t="e">
        <f>M178+#REF!</f>
        <v>#REF!</v>
      </c>
      <c r="N177" s="23" t="e">
        <f>N178+#REF!</f>
        <v>#REF!</v>
      </c>
      <c r="O177" s="23" t="e">
        <f>O178+#REF!</f>
        <v>#REF!</v>
      </c>
      <c r="P177" s="23" t="e">
        <f>P178+#REF!</f>
        <v>#REF!</v>
      </c>
      <c r="Q177" s="23" t="e">
        <f>Q178+#REF!</f>
        <v>#REF!</v>
      </c>
      <c r="R177" s="23" t="e">
        <f>R178+#REF!</f>
        <v>#REF!</v>
      </c>
    </row>
    <row r="178" spans="2:18" ht="108">
      <c r="B178" s="47" t="s">
        <v>142</v>
      </c>
      <c r="C178" s="44" t="s">
        <v>58</v>
      </c>
      <c r="D178" s="13" t="s">
        <v>35</v>
      </c>
      <c r="E178" s="13" t="s">
        <v>40</v>
      </c>
      <c r="F178" s="11" t="s">
        <v>255</v>
      </c>
      <c r="G178" s="11" t="s">
        <v>81</v>
      </c>
      <c r="H178" s="23">
        <f>783.8-221.1</f>
        <v>562.6999999999999</v>
      </c>
      <c r="I178" s="52" t="e">
        <f>I179+#REF!+#REF!</f>
        <v>#REF!</v>
      </c>
      <c r="J178" s="23" t="e">
        <f>J179+#REF!+#REF!</f>
        <v>#REF!</v>
      </c>
      <c r="K178" s="23" t="e">
        <f>K179+#REF!+#REF!</f>
        <v>#REF!</v>
      </c>
      <c r="L178" s="23" t="e">
        <f>L179+#REF!+#REF!</f>
        <v>#REF!</v>
      </c>
      <c r="M178" s="23" t="e">
        <f>M179+#REF!+#REF!</f>
        <v>#REF!</v>
      </c>
      <c r="N178" s="23" t="e">
        <f>N179+#REF!+#REF!</f>
        <v>#REF!</v>
      </c>
      <c r="O178" s="23" t="e">
        <f>O179+#REF!+#REF!</f>
        <v>#REF!</v>
      </c>
      <c r="P178" s="23" t="e">
        <f>P179+#REF!+#REF!</f>
        <v>#REF!</v>
      </c>
      <c r="Q178" s="23" t="e">
        <f>Q179+#REF!+#REF!</f>
        <v>#REF!</v>
      </c>
      <c r="R178" s="23" t="e">
        <f>R179+#REF!+#REF!</f>
        <v>#REF!</v>
      </c>
    </row>
    <row r="179" spans="2:18" ht="96">
      <c r="B179" s="47" t="s">
        <v>143</v>
      </c>
      <c r="C179" s="44" t="s">
        <v>58</v>
      </c>
      <c r="D179" s="13" t="s">
        <v>35</v>
      </c>
      <c r="E179" s="13" t="s">
        <v>40</v>
      </c>
      <c r="F179" s="11" t="s">
        <v>255</v>
      </c>
      <c r="G179" s="11" t="s">
        <v>68</v>
      </c>
      <c r="H179" s="23">
        <v>4.7</v>
      </c>
      <c r="I179" s="52" t="e">
        <f>#REF!+#REF!</f>
        <v>#REF!</v>
      </c>
      <c r="J179" s="23" t="e">
        <f>#REF!+#REF!</f>
        <v>#REF!</v>
      </c>
      <c r="K179" s="23" t="e">
        <f>#REF!+#REF!</f>
        <v>#REF!</v>
      </c>
      <c r="L179" s="23" t="e">
        <f>#REF!+#REF!</f>
        <v>#REF!</v>
      </c>
      <c r="M179" s="23" t="e">
        <f>#REF!+#REF!</f>
        <v>#REF!</v>
      </c>
      <c r="N179" s="23" t="e">
        <f>#REF!+#REF!</f>
        <v>#REF!</v>
      </c>
      <c r="O179" s="23" t="e">
        <f>#REF!+#REF!</f>
        <v>#REF!</v>
      </c>
      <c r="P179" s="23" t="e">
        <f>#REF!+#REF!</f>
        <v>#REF!</v>
      </c>
      <c r="Q179" s="23" t="e">
        <f>#REF!+#REF!</f>
        <v>#REF!</v>
      </c>
      <c r="R179" s="23" t="e">
        <f>#REF!+#REF!</f>
        <v>#REF!</v>
      </c>
    </row>
    <row r="180" spans="2:18" ht="12.75">
      <c r="B180" s="46" t="s">
        <v>6</v>
      </c>
      <c r="C180" s="41" t="s">
        <v>58</v>
      </c>
      <c r="D180" s="10" t="s">
        <v>42</v>
      </c>
      <c r="E180" s="10"/>
      <c r="F180" s="10"/>
      <c r="G180" s="10"/>
      <c r="H180" s="16">
        <f>H181</f>
        <v>199.6</v>
      </c>
      <c r="I180" s="40" t="e">
        <f aca="true" t="shared" si="22" ref="I180:R181">I181</f>
        <v>#REF!</v>
      </c>
      <c r="J180" s="16" t="e">
        <f t="shared" si="22"/>
        <v>#REF!</v>
      </c>
      <c r="K180" s="16" t="e">
        <f t="shared" si="22"/>
        <v>#REF!</v>
      </c>
      <c r="L180" s="16" t="e">
        <f t="shared" si="22"/>
        <v>#REF!</v>
      </c>
      <c r="M180" s="16" t="e">
        <f t="shared" si="22"/>
        <v>#REF!</v>
      </c>
      <c r="N180" s="16" t="e">
        <f t="shared" si="22"/>
        <v>#REF!</v>
      </c>
      <c r="O180" s="16" t="e">
        <f t="shared" si="22"/>
        <v>#REF!</v>
      </c>
      <c r="P180" s="16" t="e">
        <f t="shared" si="22"/>
        <v>#REF!</v>
      </c>
      <c r="Q180" s="16" t="e">
        <f t="shared" si="22"/>
        <v>#REF!</v>
      </c>
      <c r="R180" s="16" t="e">
        <f t="shared" si="22"/>
        <v>#REF!</v>
      </c>
    </row>
    <row r="181" spans="2:18" ht="12.75">
      <c r="B181" s="46" t="s">
        <v>25</v>
      </c>
      <c r="C181" s="41" t="s">
        <v>58</v>
      </c>
      <c r="D181" s="10" t="s">
        <v>42</v>
      </c>
      <c r="E181" s="10" t="s">
        <v>34</v>
      </c>
      <c r="F181" s="11"/>
      <c r="G181" s="11"/>
      <c r="H181" s="16">
        <f>H182</f>
        <v>199.6</v>
      </c>
      <c r="I181" s="40" t="e">
        <f t="shared" si="22"/>
        <v>#REF!</v>
      </c>
      <c r="J181" s="16" t="e">
        <f t="shared" si="22"/>
        <v>#REF!</v>
      </c>
      <c r="K181" s="16" t="e">
        <f t="shared" si="22"/>
        <v>#REF!</v>
      </c>
      <c r="L181" s="16" t="e">
        <f t="shared" si="22"/>
        <v>#REF!</v>
      </c>
      <c r="M181" s="16" t="e">
        <f t="shared" si="22"/>
        <v>#REF!</v>
      </c>
      <c r="N181" s="16" t="e">
        <f t="shared" si="22"/>
        <v>#REF!</v>
      </c>
      <c r="O181" s="16" t="e">
        <f t="shared" si="22"/>
        <v>#REF!</v>
      </c>
      <c r="P181" s="16" t="e">
        <f t="shared" si="22"/>
        <v>#REF!</v>
      </c>
      <c r="Q181" s="16" t="e">
        <f t="shared" si="22"/>
        <v>#REF!</v>
      </c>
      <c r="R181" s="16" t="e">
        <f t="shared" si="22"/>
        <v>#REF!</v>
      </c>
    </row>
    <row r="182" spans="2:18" ht="123.75" customHeight="1">
      <c r="B182" s="47" t="s">
        <v>201</v>
      </c>
      <c r="C182" s="42" t="s">
        <v>58</v>
      </c>
      <c r="D182" s="11" t="s">
        <v>42</v>
      </c>
      <c r="E182" s="11" t="s">
        <v>34</v>
      </c>
      <c r="F182" s="11" t="s">
        <v>256</v>
      </c>
      <c r="G182" s="11" t="s">
        <v>82</v>
      </c>
      <c r="H182" s="23">
        <v>199.6</v>
      </c>
      <c r="I182" s="52" t="e">
        <f>#REF!</f>
        <v>#REF!</v>
      </c>
      <c r="J182" s="23" t="e">
        <f>#REF!</f>
        <v>#REF!</v>
      </c>
      <c r="K182" s="23" t="e">
        <f>#REF!</f>
        <v>#REF!</v>
      </c>
      <c r="L182" s="23" t="e">
        <f>#REF!</f>
        <v>#REF!</v>
      </c>
      <c r="M182" s="23" t="e">
        <f>#REF!</f>
        <v>#REF!</v>
      </c>
      <c r="N182" s="23" t="e">
        <f>#REF!</f>
        <v>#REF!</v>
      </c>
      <c r="O182" s="23" t="e">
        <f>#REF!</f>
        <v>#REF!</v>
      </c>
      <c r="P182" s="23" t="e">
        <f>#REF!</f>
        <v>#REF!</v>
      </c>
      <c r="Q182" s="23" t="e">
        <f>#REF!</f>
        <v>#REF!</v>
      </c>
      <c r="R182" s="23" t="e">
        <f>#REF!</f>
        <v>#REF!</v>
      </c>
    </row>
    <row r="183" spans="2:18" ht="36">
      <c r="B183" s="45" t="s">
        <v>13</v>
      </c>
      <c r="C183" s="41" t="s">
        <v>58</v>
      </c>
      <c r="D183" s="10" t="s">
        <v>51</v>
      </c>
      <c r="E183" s="10"/>
      <c r="F183" s="10"/>
      <c r="G183" s="10"/>
      <c r="H183" s="16">
        <f>H184</f>
        <v>22259.3</v>
      </c>
      <c r="I183" s="40" t="e">
        <f>I184+#REF!</f>
        <v>#REF!</v>
      </c>
      <c r="J183" s="16" t="e">
        <f>J184+#REF!</f>
        <v>#REF!</v>
      </c>
      <c r="K183" s="16" t="e">
        <f>K184+#REF!</f>
        <v>#REF!</v>
      </c>
      <c r="L183" s="16" t="e">
        <f>L184+#REF!</f>
        <v>#REF!</v>
      </c>
      <c r="M183" s="16" t="e">
        <f>M184+#REF!</f>
        <v>#REF!</v>
      </c>
      <c r="N183" s="16" t="e">
        <f>N184+#REF!</f>
        <v>#REF!</v>
      </c>
      <c r="O183" s="16" t="e">
        <f>O184+#REF!</f>
        <v>#REF!</v>
      </c>
      <c r="P183" s="16" t="e">
        <f>P184+#REF!</f>
        <v>#REF!</v>
      </c>
      <c r="Q183" s="16" t="e">
        <f>Q184+#REF!</f>
        <v>#REF!</v>
      </c>
      <c r="R183" s="16" t="e">
        <f>R184+#REF!</f>
        <v>#REF!</v>
      </c>
    </row>
    <row r="184" spans="2:18" ht="36">
      <c r="B184" s="45" t="s">
        <v>67</v>
      </c>
      <c r="C184" s="41" t="s">
        <v>58</v>
      </c>
      <c r="D184" s="10" t="s">
        <v>51</v>
      </c>
      <c r="E184" s="10" t="s">
        <v>35</v>
      </c>
      <c r="F184" s="11"/>
      <c r="G184" s="11"/>
      <c r="H184" s="16">
        <f>H185</f>
        <v>22259.3</v>
      </c>
      <c r="I184" s="40" t="e">
        <f>#REF!</f>
        <v>#REF!</v>
      </c>
      <c r="J184" s="16" t="e">
        <f>#REF!</f>
        <v>#REF!</v>
      </c>
      <c r="K184" s="16" t="e">
        <f>#REF!</f>
        <v>#REF!</v>
      </c>
      <c r="L184" s="16" t="e">
        <f>#REF!</f>
        <v>#REF!</v>
      </c>
      <c r="M184" s="16" t="e">
        <f>#REF!</f>
        <v>#REF!</v>
      </c>
      <c r="N184" s="16" t="e">
        <f>#REF!</f>
        <v>#REF!</v>
      </c>
      <c r="O184" s="16" t="e">
        <f>#REF!</f>
        <v>#REF!</v>
      </c>
      <c r="P184" s="16" t="e">
        <f>#REF!</f>
        <v>#REF!</v>
      </c>
      <c r="Q184" s="16" t="e">
        <f>#REF!</f>
        <v>#REF!</v>
      </c>
      <c r="R184" s="16" t="e">
        <f>#REF!</f>
        <v>#REF!</v>
      </c>
    </row>
    <row r="185" spans="2:18" ht="75" customHeight="1">
      <c r="B185" s="48" t="s">
        <v>202</v>
      </c>
      <c r="C185" s="42" t="s">
        <v>58</v>
      </c>
      <c r="D185" s="11" t="s">
        <v>51</v>
      </c>
      <c r="E185" s="11" t="s">
        <v>35</v>
      </c>
      <c r="F185" s="11" t="s">
        <v>257</v>
      </c>
      <c r="G185" s="11" t="s">
        <v>7</v>
      </c>
      <c r="H185" s="23">
        <v>22259.3</v>
      </c>
      <c r="I185" s="40" t="e">
        <f>#REF!</f>
        <v>#REF!</v>
      </c>
      <c r="J185" s="16" t="e">
        <f>#REF!</f>
        <v>#REF!</v>
      </c>
      <c r="K185" s="16" t="e">
        <f>#REF!</f>
        <v>#REF!</v>
      </c>
      <c r="L185" s="16" t="e">
        <f>#REF!</f>
        <v>#REF!</v>
      </c>
      <c r="M185" s="16" t="e">
        <f>#REF!</f>
        <v>#REF!</v>
      </c>
      <c r="N185" s="16" t="e">
        <f>#REF!</f>
        <v>#REF!</v>
      </c>
      <c r="O185" s="16" t="e">
        <f>#REF!</f>
        <v>#REF!</v>
      </c>
      <c r="P185" s="16" t="e">
        <f>#REF!</f>
        <v>#REF!</v>
      </c>
      <c r="Q185" s="16" t="e">
        <f>#REF!</f>
        <v>#REF!</v>
      </c>
      <c r="R185" s="16" t="e">
        <f>#REF!</f>
        <v>#REF!</v>
      </c>
    </row>
    <row r="186" spans="2:18" ht="36">
      <c r="B186" s="46" t="s">
        <v>73</v>
      </c>
      <c r="C186" s="41" t="s">
        <v>60</v>
      </c>
      <c r="D186" s="10"/>
      <c r="E186" s="10"/>
      <c r="F186" s="10"/>
      <c r="G186" s="10"/>
      <c r="H186" s="16">
        <f>H187</f>
        <v>2570.3999999999996</v>
      </c>
      <c r="I186" s="40" t="e">
        <f aca="true" t="shared" si="23" ref="I186:R186">I187</f>
        <v>#REF!</v>
      </c>
      <c r="J186" s="16" t="e">
        <f t="shared" si="23"/>
        <v>#REF!</v>
      </c>
      <c r="K186" s="16" t="e">
        <f t="shared" si="23"/>
        <v>#REF!</v>
      </c>
      <c r="L186" s="16" t="e">
        <f t="shared" si="23"/>
        <v>#REF!</v>
      </c>
      <c r="M186" s="16" t="e">
        <f t="shared" si="23"/>
        <v>#REF!</v>
      </c>
      <c r="N186" s="16" t="e">
        <f t="shared" si="23"/>
        <v>#REF!</v>
      </c>
      <c r="O186" s="16" t="e">
        <f t="shared" si="23"/>
        <v>#REF!</v>
      </c>
      <c r="P186" s="16" t="e">
        <f t="shared" si="23"/>
        <v>#REF!</v>
      </c>
      <c r="Q186" s="16" t="e">
        <f t="shared" si="23"/>
        <v>#REF!</v>
      </c>
      <c r="R186" s="16" t="e">
        <f t="shared" si="23"/>
        <v>#REF!</v>
      </c>
    </row>
    <row r="187" spans="2:18" ht="12.75">
      <c r="B187" s="46" t="s">
        <v>12</v>
      </c>
      <c r="C187" s="41" t="s">
        <v>60</v>
      </c>
      <c r="D187" s="10" t="s">
        <v>41</v>
      </c>
      <c r="E187" s="10"/>
      <c r="F187" s="10"/>
      <c r="G187" s="10"/>
      <c r="H187" s="16">
        <f>H188</f>
        <v>2570.3999999999996</v>
      </c>
      <c r="I187" s="40" t="e">
        <f aca="true" t="shared" si="24" ref="I187:R187">I189</f>
        <v>#REF!</v>
      </c>
      <c r="J187" s="16" t="e">
        <f t="shared" si="24"/>
        <v>#REF!</v>
      </c>
      <c r="K187" s="16" t="e">
        <f t="shared" si="24"/>
        <v>#REF!</v>
      </c>
      <c r="L187" s="16" t="e">
        <f t="shared" si="24"/>
        <v>#REF!</v>
      </c>
      <c r="M187" s="16" t="e">
        <f t="shared" si="24"/>
        <v>#REF!</v>
      </c>
      <c r="N187" s="16" t="e">
        <f t="shared" si="24"/>
        <v>#REF!</v>
      </c>
      <c r="O187" s="16" t="e">
        <f t="shared" si="24"/>
        <v>#REF!</v>
      </c>
      <c r="P187" s="16" t="e">
        <f t="shared" si="24"/>
        <v>#REF!</v>
      </c>
      <c r="Q187" s="16" t="e">
        <f t="shared" si="24"/>
        <v>#REF!</v>
      </c>
      <c r="R187" s="16" t="e">
        <f t="shared" si="24"/>
        <v>#REF!</v>
      </c>
    </row>
    <row r="188" spans="2:18" ht="12.75">
      <c r="B188" s="46" t="s">
        <v>26</v>
      </c>
      <c r="C188" s="43" t="s">
        <v>60</v>
      </c>
      <c r="D188" s="10" t="s">
        <v>41</v>
      </c>
      <c r="E188" s="10" t="s">
        <v>35</v>
      </c>
      <c r="F188" s="10"/>
      <c r="G188" s="10"/>
      <c r="H188" s="16">
        <f>SUM(H189:H194)</f>
        <v>2570.3999999999996</v>
      </c>
      <c r="I188" s="40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2:18" ht="120">
      <c r="B189" s="47" t="s">
        <v>203</v>
      </c>
      <c r="C189" s="44" t="s">
        <v>60</v>
      </c>
      <c r="D189" s="11" t="s">
        <v>41</v>
      </c>
      <c r="E189" s="11" t="s">
        <v>35</v>
      </c>
      <c r="F189" s="11" t="s">
        <v>253</v>
      </c>
      <c r="G189" s="11" t="s">
        <v>82</v>
      </c>
      <c r="H189" s="23">
        <v>2044.8</v>
      </c>
      <c r="I189" s="40" t="e">
        <f>I190+#REF!+#REF!</f>
        <v>#REF!</v>
      </c>
      <c r="J189" s="16" t="e">
        <f>J190+#REF!+#REF!</f>
        <v>#REF!</v>
      </c>
      <c r="K189" s="16" t="e">
        <f>K190+#REF!+#REF!</f>
        <v>#REF!</v>
      </c>
      <c r="L189" s="16" t="e">
        <f>L190+#REF!+#REF!</f>
        <v>#REF!</v>
      </c>
      <c r="M189" s="16" t="e">
        <f>M190+#REF!+#REF!</f>
        <v>#REF!</v>
      </c>
      <c r="N189" s="16" t="e">
        <f>N190+#REF!+#REF!</f>
        <v>#REF!</v>
      </c>
      <c r="O189" s="16" t="e">
        <f>O190+#REF!+#REF!</f>
        <v>#REF!</v>
      </c>
      <c r="P189" s="16" t="e">
        <f>P190+#REF!+#REF!</f>
        <v>#REF!</v>
      </c>
      <c r="Q189" s="16" t="e">
        <f>Q190+#REF!+#REF!</f>
        <v>#REF!</v>
      </c>
      <c r="R189" s="16" t="e">
        <f>R190+#REF!+#REF!</f>
        <v>#REF!</v>
      </c>
    </row>
    <row r="190" spans="2:18" ht="84">
      <c r="B190" s="47" t="s">
        <v>204</v>
      </c>
      <c r="C190" s="44" t="s">
        <v>60</v>
      </c>
      <c r="D190" s="11" t="s">
        <v>41</v>
      </c>
      <c r="E190" s="11" t="s">
        <v>35</v>
      </c>
      <c r="F190" s="11" t="s">
        <v>253</v>
      </c>
      <c r="G190" s="11" t="s">
        <v>81</v>
      </c>
      <c r="H190" s="23">
        <v>450.3</v>
      </c>
      <c r="I190" s="40" t="e">
        <f>I191+#REF!+#REF!+#REF!+#REF!</f>
        <v>#REF!</v>
      </c>
      <c r="J190" s="16" t="e">
        <f>J191+#REF!+#REF!+#REF!+#REF!</f>
        <v>#REF!</v>
      </c>
      <c r="K190" s="16" t="e">
        <f>K191+#REF!+#REF!+#REF!+#REF!</f>
        <v>#REF!</v>
      </c>
      <c r="L190" s="16" t="e">
        <f>L191+#REF!+#REF!+#REF!+#REF!</f>
        <v>#REF!</v>
      </c>
      <c r="M190" s="16" t="e">
        <f>M191+#REF!+#REF!+#REF!+#REF!</f>
        <v>#REF!</v>
      </c>
      <c r="N190" s="16" t="e">
        <f>N191+#REF!+#REF!+#REF!+#REF!</f>
        <v>#REF!</v>
      </c>
      <c r="O190" s="16" t="e">
        <f>O191+#REF!+#REF!+#REF!+#REF!</f>
        <v>#REF!</v>
      </c>
      <c r="P190" s="16" t="e">
        <f>P191+#REF!+#REF!+#REF!+#REF!</f>
        <v>#REF!</v>
      </c>
      <c r="Q190" s="16" t="e">
        <f>Q191+#REF!+#REF!+#REF!+#REF!</f>
        <v>#REF!</v>
      </c>
      <c r="R190" s="16" t="e">
        <f>R191+#REF!+#REF!+#REF!+#REF!</f>
        <v>#REF!</v>
      </c>
    </row>
    <row r="191" spans="2:18" ht="84">
      <c r="B191" s="47" t="s">
        <v>207</v>
      </c>
      <c r="C191" s="44" t="s">
        <v>60</v>
      </c>
      <c r="D191" s="11" t="s">
        <v>41</v>
      </c>
      <c r="E191" s="11" t="s">
        <v>35</v>
      </c>
      <c r="F191" s="11" t="s">
        <v>253</v>
      </c>
      <c r="G191" s="11" t="s">
        <v>68</v>
      </c>
      <c r="H191" s="23">
        <v>0.1</v>
      </c>
      <c r="I191" s="40" t="e">
        <f>I192+#REF!+#REF!</f>
        <v>#REF!</v>
      </c>
      <c r="J191" s="16" t="e">
        <f>J192+#REF!+#REF!</f>
        <v>#REF!</v>
      </c>
      <c r="K191" s="16" t="e">
        <f>K192+#REF!+#REF!</f>
        <v>#REF!</v>
      </c>
      <c r="L191" s="16" t="e">
        <f>L192+#REF!+#REF!</f>
        <v>#REF!</v>
      </c>
      <c r="M191" s="16" t="e">
        <f>M192+#REF!+#REF!</f>
        <v>#REF!</v>
      </c>
      <c r="N191" s="16" t="e">
        <f>N192+#REF!+#REF!</f>
        <v>#REF!</v>
      </c>
      <c r="O191" s="16" t="e">
        <f>O192+#REF!+#REF!</f>
        <v>#REF!</v>
      </c>
      <c r="P191" s="16" t="e">
        <f>P192+#REF!+#REF!</f>
        <v>#REF!</v>
      </c>
      <c r="Q191" s="16" t="e">
        <f>Q192+#REF!+#REF!</f>
        <v>#REF!</v>
      </c>
      <c r="R191" s="16" t="e">
        <f>R192+#REF!+#REF!</f>
        <v>#REF!</v>
      </c>
    </row>
    <row r="192" spans="2:18" ht="120">
      <c r="B192" s="49" t="s">
        <v>205</v>
      </c>
      <c r="C192" s="44" t="s">
        <v>60</v>
      </c>
      <c r="D192" s="11" t="s">
        <v>41</v>
      </c>
      <c r="E192" s="11" t="s">
        <v>35</v>
      </c>
      <c r="F192" s="11" t="s">
        <v>253</v>
      </c>
      <c r="G192" s="11" t="s">
        <v>82</v>
      </c>
      <c r="H192" s="23">
        <v>53.6</v>
      </c>
      <c r="I192" s="40">
        <f aca="true" t="shared" si="25" ref="I192:R192">I193</f>
        <v>0</v>
      </c>
      <c r="J192" s="16">
        <f t="shared" si="25"/>
        <v>0</v>
      </c>
      <c r="K192" s="16">
        <f t="shared" si="25"/>
        <v>0</v>
      </c>
      <c r="L192" s="16">
        <f t="shared" si="25"/>
        <v>0</v>
      </c>
      <c r="M192" s="16">
        <f t="shared" si="25"/>
        <v>0</v>
      </c>
      <c r="N192" s="16">
        <f t="shared" si="25"/>
        <v>0</v>
      </c>
      <c r="O192" s="16">
        <f t="shared" si="25"/>
        <v>0</v>
      </c>
      <c r="P192" s="16">
        <f t="shared" si="25"/>
        <v>0</v>
      </c>
      <c r="Q192" s="16">
        <f t="shared" si="25"/>
        <v>0</v>
      </c>
      <c r="R192" s="16">
        <f t="shared" si="25"/>
        <v>0</v>
      </c>
    </row>
    <row r="193" spans="2:18" ht="111" customHeight="1" thickBot="1">
      <c r="B193" s="51" t="s">
        <v>206</v>
      </c>
      <c r="C193" s="56" t="s">
        <v>60</v>
      </c>
      <c r="D193" s="57" t="s">
        <v>41</v>
      </c>
      <c r="E193" s="57" t="s">
        <v>35</v>
      </c>
      <c r="F193" s="11" t="s">
        <v>253</v>
      </c>
      <c r="G193" s="58" t="s">
        <v>83</v>
      </c>
      <c r="H193" s="59">
        <v>16.6</v>
      </c>
      <c r="I193" s="21"/>
      <c r="J193" s="21"/>
      <c r="K193" s="21"/>
      <c r="L193" s="21"/>
      <c r="M193" s="21"/>
      <c r="N193" s="21"/>
      <c r="O193" s="21"/>
      <c r="P193" s="21"/>
      <c r="Q193" s="21"/>
      <c r="R193" s="21"/>
    </row>
    <row r="194" spans="2:18" ht="89.25">
      <c r="B194" s="60" t="s">
        <v>233</v>
      </c>
      <c r="C194" s="44" t="s">
        <v>60</v>
      </c>
      <c r="D194" s="11" t="s">
        <v>41</v>
      </c>
      <c r="E194" s="11" t="s">
        <v>35</v>
      </c>
      <c r="F194" s="11" t="s">
        <v>238</v>
      </c>
      <c r="G194" s="13" t="s">
        <v>81</v>
      </c>
      <c r="H194" s="23">
        <v>5</v>
      </c>
      <c r="I194" s="21"/>
      <c r="J194" s="21"/>
      <c r="K194" s="21"/>
      <c r="L194" s="21"/>
      <c r="M194" s="21"/>
      <c r="N194" s="21"/>
      <c r="O194" s="21"/>
      <c r="P194" s="21"/>
      <c r="Q194" s="21"/>
      <c r="R194" s="21"/>
    </row>
    <row r="195" spans="2:18" ht="12.75">
      <c r="B195" s="14"/>
      <c r="C195" s="14"/>
      <c r="D195" s="14"/>
      <c r="E195" s="14"/>
      <c r="F195" s="14"/>
      <c r="G195" s="14"/>
      <c r="H195" s="33"/>
      <c r="I195" s="21"/>
      <c r="J195" s="21"/>
      <c r="K195" s="21"/>
      <c r="L195" s="21"/>
      <c r="M195" s="21"/>
      <c r="N195" s="21"/>
      <c r="O195" s="21"/>
      <c r="P195" s="21"/>
      <c r="Q195" s="21"/>
      <c r="R195" s="21"/>
    </row>
    <row r="196" spans="2:18" ht="12.75">
      <c r="B196" s="14"/>
      <c r="C196" s="14"/>
      <c r="D196" s="14"/>
      <c r="E196" s="14"/>
      <c r="F196" s="14"/>
      <c r="G196" s="14"/>
      <c r="H196" s="33"/>
      <c r="I196" s="21"/>
      <c r="J196" s="21"/>
      <c r="K196" s="21"/>
      <c r="L196" s="21"/>
      <c r="M196" s="21"/>
      <c r="N196" s="21"/>
      <c r="O196" s="21"/>
      <c r="P196" s="21"/>
      <c r="Q196" s="21"/>
      <c r="R196" s="21"/>
    </row>
    <row r="197" spans="2:18" ht="12.75">
      <c r="B197" s="14"/>
      <c r="C197" s="14"/>
      <c r="D197" s="14"/>
      <c r="E197" s="14"/>
      <c r="F197" s="14"/>
      <c r="G197" s="14"/>
      <c r="H197" s="33"/>
      <c r="I197" s="21"/>
      <c r="J197" s="21"/>
      <c r="K197" s="21"/>
      <c r="L197" s="21"/>
      <c r="M197" s="21"/>
      <c r="N197" s="21"/>
      <c r="O197" s="21"/>
      <c r="P197" s="21"/>
      <c r="Q197" s="21"/>
      <c r="R197" s="21"/>
    </row>
    <row r="198" spans="2:18" ht="12.75">
      <c r="B198" s="14"/>
      <c r="C198" s="14"/>
      <c r="D198" s="14"/>
      <c r="E198" s="14"/>
      <c r="F198" s="14"/>
      <c r="G198" s="14"/>
      <c r="H198" s="33"/>
      <c r="I198" s="21"/>
      <c r="J198" s="21"/>
      <c r="K198" s="21"/>
      <c r="L198" s="21"/>
      <c r="M198" s="21"/>
      <c r="N198" s="21"/>
      <c r="O198" s="21"/>
      <c r="P198" s="21"/>
      <c r="Q198" s="21"/>
      <c r="R198" s="21"/>
    </row>
    <row r="199" spans="2:18" ht="12.75">
      <c r="B199" s="14"/>
      <c r="C199" s="14"/>
      <c r="D199" s="14"/>
      <c r="E199" s="14"/>
      <c r="F199" s="14"/>
      <c r="G199" s="14"/>
      <c r="H199" s="33"/>
      <c r="I199" s="21"/>
      <c r="J199" s="21"/>
      <c r="K199" s="21"/>
      <c r="L199" s="21"/>
      <c r="M199" s="21"/>
      <c r="N199" s="21"/>
      <c r="O199" s="21"/>
      <c r="P199" s="21"/>
      <c r="Q199" s="21"/>
      <c r="R199" s="21"/>
    </row>
    <row r="200" spans="2:18" ht="12.75">
      <c r="B200" s="14"/>
      <c r="C200" s="14"/>
      <c r="D200" s="14"/>
      <c r="E200" s="14"/>
      <c r="F200" s="14"/>
      <c r="G200" s="14"/>
      <c r="H200" s="33"/>
      <c r="I200" s="21"/>
      <c r="J200" s="21"/>
      <c r="K200" s="21"/>
      <c r="L200" s="21"/>
      <c r="M200" s="21"/>
      <c r="N200" s="21"/>
      <c r="O200" s="21"/>
      <c r="P200" s="21"/>
      <c r="Q200" s="21"/>
      <c r="R200" s="21"/>
    </row>
    <row r="201" spans="2:18" ht="12.75">
      <c r="B201" s="14"/>
      <c r="C201" s="14"/>
      <c r="D201" s="14"/>
      <c r="E201" s="14"/>
      <c r="F201" s="14"/>
      <c r="G201" s="14"/>
      <c r="H201" s="33"/>
      <c r="I201" s="21"/>
      <c r="J201" s="21"/>
      <c r="K201" s="21"/>
      <c r="L201" s="21"/>
      <c r="M201" s="21"/>
      <c r="N201" s="21"/>
      <c r="O201" s="21"/>
      <c r="P201" s="21"/>
      <c r="Q201" s="21"/>
      <c r="R201" s="21"/>
    </row>
    <row r="202" spans="2:18" ht="12.75">
      <c r="B202" s="14"/>
      <c r="C202" s="14"/>
      <c r="D202" s="14"/>
      <c r="E202" s="14"/>
      <c r="F202" s="14"/>
      <c r="G202" s="14"/>
      <c r="H202" s="33"/>
      <c r="I202" s="21"/>
      <c r="J202" s="21"/>
      <c r="K202" s="21"/>
      <c r="L202" s="21"/>
      <c r="M202" s="21"/>
      <c r="N202" s="21"/>
      <c r="O202" s="21"/>
      <c r="P202" s="21"/>
      <c r="Q202" s="21"/>
      <c r="R202" s="21"/>
    </row>
    <row r="203" spans="2:18" ht="12.75">
      <c r="B203" s="14"/>
      <c r="C203" s="14"/>
      <c r="D203" s="14"/>
      <c r="E203" s="14"/>
      <c r="F203" s="14"/>
      <c r="G203" s="14"/>
      <c r="H203" s="33"/>
      <c r="I203" s="21"/>
      <c r="J203" s="21"/>
      <c r="K203" s="21"/>
      <c r="L203" s="21"/>
      <c r="M203" s="21"/>
      <c r="N203" s="21"/>
      <c r="O203" s="21"/>
      <c r="P203" s="21"/>
      <c r="Q203" s="21"/>
      <c r="R203" s="21"/>
    </row>
    <row r="204" spans="2:18" ht="12.75">
      <c r="B204" s="14"/>
      <c r="C204" s="14"/>
      <c r="D204" s="14"/>
      <c r="E204" s="14"/>
      <c r="F204" s="14"/>
      <c r="G204" s="14"/>
      <c r="H204" s="33"/>
      <c r="I204" s="21"/>
      <c r="J204" s="21"/>
      <c r="K204" s="21"/>
      <c r="L204" s="21"/>
      <c r="M204" s="21"/>
      <c r="N204" s="21"/>
      <c r="O204" s="21"/>
      <c r="P204" s="21"/>
      <c r="Q204" s="21"/>
      <c r="R204" s="21"/>
    </row>
    <row r="205" spans="2:18" ht="12.75">
      <c r="B205" s="14"/>
      <c r="C205" s="14"/>
      <c r="D205" s="14"/>
      <c r="E205" s="14"/>
      <c r="F205" s="14"/>
      <c r="G205" s="14"/>
      <c r="H205" s="33"/>
      <c r="I205" s="21"/>
      <c r="J205" s="21"/>
      <c r="K205" s="21"/>
      <c r="L205" s="21"/>
      <c r="M205" s="21"/>
      <c r="N205" s="21"/>
      <c r="O205" s="21"/>
      <c r="P205" s="21"/>
      <c r="Q205" s="21"/>
      <c r="R205" s="21"/>
    </row>
    <row r="206" spans="2:18" ht="12.75">
      <c r="B206" s="14"/>
      <c r="C206" s="14"/>
      <c r="D206" s="14"/>
      <c r="E206" s="14"/>
      <c r="F206" s="14"/>
      <c r="G206" s="14"/>
      <c r="H206" s="33"/>
      <c r="I206" s="21"/>
      <c r="J206" s="21"/>
      <c r="K206" s="21"/>
      <c r="L206" s="21"/>
      <c r="M206" s="21"/>
      <c r="N206" s="21"/>
      <c r="O206" s="21"/>
      <c r="P206" s="21"/>
      <c r="Q206" s="21"/>
      <c r="R206" s="21"/>
    </row>
    <row r="207" spans="2:18" ht="12.75">
      <c r="B207" s="14"/>
      <c r="C207" s="14"/>
      <c r="D207" s="14"/>
      <c r="E207" s="14"/>
      <c r="F207" s="14"/>
      <c r="G207" s="14"/>
      <c r="H207" s="33"/>
      <c r="I207" s="21"/>
      <c r="J207" s="21"/>
      <c r="K207" s="21"/>
      <c r="L207" s="21"/>
      <c r="M207" s="21"/>
      <c r="N207" s="21"/>
      <c r="O207" s="21"/>
      <c r="P207" s="21"/>
      <c r="Q207" s="21"/>
      <c r="R207" s="21"/>
    </row>
    <row r="208" spans="2:18" ht="12.75">
      <c r="B208" s="14"/>
      <c r="C208" s="14"/>
      <c r="D208" s="14"/>
      <c r="E208" s="14"/>
      <c r="F208" s="14"/>
      <c r="G208" s="14"/>
      <c r="H208" s="33"/>
      <c r="I208" s="21"/>
      <c r="J208" s="21"/>
      <c r="K208" s="21"/>
      <c r="L208" s="21"/>
      <c r="M208" s="21"/>
      <c r="N208" s="21"/>
      <c r="O208" s="21"/>
      <c r="P208" s="21"/>
      <c r="Q208" s="21"/>
      <c r="R208" s="21"/>
    </row>
    <row r="209" spans="2:18" ht="12.75">
      <c r="B209" s="14"/>
      <c r="C209" s="14"/>
      <c r="D209" s="14"/>
      <c r="E209" s="14"/>
      <c r="F209" s="14"/>
      <c r="G209" s="14"/>
      <c r="H209" s="33"/>
      <c r="I209" s="21"/>
      <c r="J209" s="21"/>
      <c r="K209" s="21"/>
      <c r="L209" s="21"/>
      <c r="M209" s="21"/>
      <c r="N209" s="21"/>
      <c r="O209" s="21"/>
      <c r="P209" s="21"/>
      <c r="Q209" s="21"/>
      <c r="R209" s="21"/>
    </row>
    <row r="210" spans="2:18" ht="12.75">
      <c r="B210" s="14"/>
      <c r="C210" s="14"/>
      <c r="D210" s="14"/>
      <c r="E210" s="14"/>
      <c r="F210" s="14"/>
      <c r="G210" s="14"/>
      <c r="H210" s="33"/>
      <c r="I210" s="21"/>
      <c r="J210" s="21"/>
      <c r="K210" s="21"/>
      <c r="L210" s="21"/>
      <c r="M210" s="21"/>
      <c r="N210" s="21"/>
      <c r="O210" s="21"/>
      <c r="P210" s="21"/>
      <c r="Q210" s="21"/>
      <c r="R210" s="21"/>
    </row>
    <row r="211" spans="2:18" ht="12.75">
      <c r="B211" s="14"/>
      <c r="C211" s="14"/>
      <c r="D211" s="14"/>
      <c r="E211" s="14"/>
      <c r="F211" s="14"/>
      <c r="G211" s="14"/>
      <c r="H211" s="33"/>
      <c r="I211" s="21"/>
      <c r="J211" s="21"/>
      <c r="K211" s="21"/>
      <c r="L211" s="21"/>
      <c r="M211" s="21"/>
      <c r="N211" s="21"/>
      <c r="O211" s="21"/>
      <c r="P211" s="21"/>
      <c r="Q211" s="21"/>
      <c r="R211" s="21"/>
    </row>
    <row r="212" spans="2:18" ht="12.75">
      <c r="B212" s="14"/>
      <c r="C212" s="14"/>
      <c r="D212" s="14"/>
      <c r="E212" s="14"/>
      <c r="F212" s="14"/>
      <c r="G212" s="14"/>
      <c r="H212" s="33"/>
      <c r="I212" s="21"/>
      <c r="J212" s="21"/>
      <c r="K212" s="21"/>
      <c r="L212" s="21"/>
      <c r="M212" s="21"/>
      <c r="N212" s="21"/>
      <c r="O212" s="21"/>
      <c r="P212" s="21"/>
      <c r="Q212" s="21"/>
      <c r="R212" s="21"/>
    </row>
    <row r="213" spans="2:18" ht="12.75">
      <c r="B213" s="14"/>
      <c r="C213" s="14"/>
      <c r="D213" s="14"/>
      <c r="E213" s="14"/>
      <c r="F213" s="14"/>
      <c r="G213" s="14"/>
      <c r="H213" s="33"/>
      <c r="I213" s="21"/>
      <c r="J213" s="21"/>
      <c r="K213" s="21"/>
      <c r="L213" s="21"/>
      <c r="M213" s="21"/>
      <c r="N213" s="21"/>
      <c r="O213" s="21"/>
      <c r="P213" s="21"/>
      <c r="Q213" s="21"/>
      <c r="R213" s="21"/>
    </row>
    <row r="214" spans="2:18" ht="12.75">
      <c r="B214" s="14"/>
      <c r="C214" s="14"/>
      <c r="D214" s="14"/>
      <c r="E214" s="14"/>
      <c r="F214" s="14"/>
      <c r="G214" s="14"/>
      <c r="H214" s="33"/>
      <c r="I214" s="21"/>
      <c r="J214" s="21"/>
      <c r="K214" s="21"/>
      <c r="L214" s="21"/>
      <c r="M214" s="21"/>
      <c r="N214" s="21"/>
      <c r="O214" s="21"/>
      <c r="P214" s="21"/>
      <c r="Q214" s="21"/>
      <c r="R214" s="21"/>
    </row>
    <row r="215" spans="2:18" ht="12.75">
      <c r="B215" s="14"/>
      <c r="C215" s="14"/>
      <c r="D215" s="14"/>
      <c r="E215" s="14"/>
      <c r="F215" s="14"/>
      <c r="G215" s="14"/>
      <c r="H215" s="33"/>
      <c r="I215" s="21"/>
      <c r="J215" s="21"/>
      <c r="K215" s="21"/>
      <c r="L215" s="21"/>
      <c r="M215" s="21"/>
      <c r="N215" s="21"/>
      <c r="O215" s="21"/>
      <c r="P215" s="21"/>
      <c r="Q215" s="21"/>
      <c r="R215" s="21"/>
    </row>
    <row r="216" spans="2:18" ht="12.75">
      <c r="B216" s="14"/>
      <c r="C216" s="14"/>
      <c r="D216" s="14"/>
      <c r="E216" s="14"/>
      <c r="F216" s="14"/>
      <c r="G216" s="14"/>
      <c r="H216" s="22"/>
      <c r="I216" s="21"/>
      <c r="J216" s="21"/>
      <c r="K216" s="21"/>
      <c r="L216" s="21"/>
      <c r="M216" s="21"/>
      <c r="N216" s="21"/>
      <c r="O216" s="21"/>
      <c r="P216" s="21"/>
      <c r="Q216" s="21"/>
      <c r="R216" s="21"/>
    </row>
    <row r="217" spans="2:18" ht="12.75">
      <c r="B217" s="14"/>
      <c r="C217" s="14"/>
      <c r="D217" s="14"/>
      <c r="E217" s="14"/>
      <c r="F217" s="14"/>
      <c r="G217" s="14"/>
      <c r="H217" s="33"/>
      <c r="I217" s="21"/>
      <c r="J217" s="21"/>
      <c r="K217" s="21"/>
      <c r="L217" s="21"/>
      <c r="M217" s="21"/>
      <c r="N217" s="21"/>
      <c r="O217" s="21"/>
      <c r="P217" s="21"/>
      <c r="Q217" s="21"/>
      <c r="R217" s="21"/>
    </row>
    <row r="218" spans="2:18" ht="12.75">
      <c r="B218" s="14"/>
      <c r="C218" s="14"/>
      <c r="D218" s="14"/>
      <c r="E218" s="14"/>
      <c r="F218" s="14"/>
      <c r="G218" s="14"/>
      <c r="H218" s="33"/>
      <c r="I218" s="21"/>
      <c r="J218" s="21"/>
      <c r="K218" s="21"/>
      <c r="L218" s="21"/>
      <c r="M218" s="21"/>
      <c r="N218" s="21"/>
      <c r="O218" s="21"/>
      <c r="P218" s="21"/>
      <c r="Q218" s="21"/>
      <c r="R218" s="21"/>
    </row>
    <row r="219" spans="2:18" ht="12.75">
      <c r="B219" s="14"/>
      <c r="C219" s="14"/>
      <c r="D219" s="14"/>
      <c r="E219" s="14"/>
      <c r="F219" s="14"/>
      <c r="G219" s="14"/>
      <c r="H219" s="33"/>
      <c r="I219" s="21"/>
      <c r="J219" s="21"/>
      <c r="K219" s="21"/>
      <c r="L219" s="21"/>
      <c r="M219" s="21"/>
      <c r="N219" s="21"/>
      <c r="O219" s="21"/>
      <c r="P219" s="21"/>
      <c r="Q219" s="21"/>
      <c r="R219" s="21"/>
    </row>
    <row r="220" spans="2:18" ht="12.75">
      <c r="B220" s="14"/>
      <c r="C220" s="14"/>
      <c r="D220" s="14"/>
      <c r="E220" s="14"/>
      <c r="F220" s="14"/>
      <c r="G220" s="14"/>
      <c r="H220" s="22"/>
      <c r="I220" s="21"/>
      <c r="J220" s="21"/>
      <c r="K220" s="21"/>
      <c r="L220" s="21"/>
      <c r="M220" s="21"/>
      <c r="N220" s="21"/>
      <c r="O220" s="21"/>
      <c r="P220" s="21"/>
      <c r="Q220" s="21"/>
      <c r="R220" s="21"/>
    </row>
    <row r="221" spans="2:18" ht="12.75">
      <c r="B221" s="14"/>
      <c r="C221" s="14"/>
      <c r="D221" s="14"/>
      <c r="E221" s="14"/>
      <c r="F221" s="14"/>
      <c r="G221" s="14"/>
      <c r="H221" s="22"/>
      <c r="I221" s="21"/>
      <c r="J221" s="21"/>
      <c r="K221" s="21"/>
      <c r="L221" s="21"/>
      <c r="M221" s="21"/>
      <c r="N221" s="21"/>
      <c r="O221" s="21"/>
      <c r="P221" s="21"/>
      <c r="Q221" s="21"/>
      <c r="R221" s="21"/>
    </row>
    <row r="222" spans="2:18" ht="12.75">
      <c r="B222" s="14"/>
      <c r="C222" s="14"/>
      <c r="D222" s="14"/>
      <c r="E222" s="14"/>
      <c r="F222" s="14"/>
      <c r="G222" s="14"/>
      <c r="H222" s="22"/>
      <c r="I222" s="21"/>
      <c r="J222" s="21"/>
      <c r="K222" s="21"/>
      <c r="L222" s="21"/>
      <c r="M222" s="21"/>
      <c r="N222" s="21"/>
      <c r="O222" s="21"/>
      <c r="P222" s="21"/>
      <c r="Q222" s="21"/>
      <c r="R222" s="21"/>
    </row>
    <row r="223" spans="2:18" ht="12.75">
      <c r="B223" s="14"/>
      <c r="C223" s="14"/>
      <c r="D223" s="14"/>
      <c r="E223" s="14"/>
      <c r="F223" s="14"/>
      <c r="G223" s="14"/>
      <c r="H223" s="22"/>
      <c r="I223" s="21"/>
      <c r="J223" s="21"/>
      <c r="K223" s="21"/>
      <c r="L223" s="21"/>
      <c r="M223" s="21"/>
      <c r="N223" s="21"/>
      <c r="O223" s="21"/>
      <c r="P223" s="21"/>
      <c r="Q223" s="21"/>
      <c r="R223" s="21"/>
    </row>
    <row r="224" spans="2:18" ht="12.75">
      <c r="B224" s="14"/>
      <c r="C224" s="14"/>
      <c r="D224" s="14"/>
      <c r="E224" s="14"/>
      <c r="F224" s="14"/>
      <c r="G224" s="14"/>
      <c r="H224" s="33"/>
      <c r="I224" s="21"/>
      <c r="J224" s="21"/>
      <c r="K224" s="21"/>
      <c r="L224" s="21"/>
      <c r="M224" s="21"/>
      <c r="N224" s="21"/>
      <c r="O224" s="21"/>
      <c r="P224" s="21"/>
      <c r="Q224" s="21"/>
      <c r="R224" s="21"/>
    </row>
    <row r="225" spans="2:18" ht="12.75">
      <c r="B225" s="14"/>
      <c r="C225" s="14"/>
      <c r="D225" s="14"/>
      <c r="E225" s="14"/>
      <c r="F225" s="14"/>
      <c r="G225" s="14"/>
      <c r="H225" s="22"/>
      <c r="I225" s="21"/>
      <c r="J225" s="21"/>
      <c r="K225" s="21"/>
      <c r="L225" s="21"/>
      <c r="M225" s="21"/>
      <c r="N225" s="21"/>
      <c r="O225" s="21"/>
      <c r="P225" s="21"/>
      <c r="Q225" s="21"/>
      <c r="R225" s="21"/>
    </row>
    <row r="226" spans="2:18" ht="12.75">
      <c r="B226" s="14"/>
      <c r="C226" s="14"/>
      <c r="D226" s="14"/>
      <c r="E226" s="14"/>
      <c r="F226" s="14"/>
      <c r="G226" s="14"/>
      <c r="H226" s="22"/>
      <c r="I226" s="21"/>
      <c r="J226" s="21"/>
      <c r="K226" s="21"/>
      <c r="L226" s="21"/>
      <c r="M226" s="21"/>
      <c r="N226" s="21"/>
      <c r="O226" s="21"/>
      <c r="P226" s="21"/>
      <c r="Q226" s="21"/>
      <c r="R226" s="21"/>
    </row>
    <row r="227" spans="2:18" ht="12.75">
      <c r="B227" s="14"/>
      <c r="C227" s="14"/>
      <c r="D227" s="14"/>
      <c r="E227" s="14"/>
      <c r="F227" s="14"/>
      <c r="G227" s="14"/>
      <c r="H227" s="22"/>
      <c r="I227" s="21"/>
      <c r="J227" s="21"/>
      <c r="K227" s="21"/>
      <c r="L227" s="21"/>
      <c r="M227" s="21"/>
      <c r="N227" s="21"/>
      <c r="O227" s="21"/>
      <c r="P227" s="21"/>
      <c r="Q227" s="21"/>
      <c r="R227" s="21"/>
    </row>
    <row r="228" spans="2:18" ht="12.75">
      <c r="B228" s="14"/>
      <c r="C228" s="14"/>
      <c r="D228" s="14"/>
      <c r="E228" s="14"/>
      <c r="F228" s="14"/>
      <c r="G228" s="14"/>
      <c r="H228" s="22"/>
      <c r="I228" s="21"/>
      <c r="J228" s="21"/>
      <c r="K228" s="21"/>
      <c r="L228" s="21"/>
      <c r="M228" s="21"/>
      <c r="N228" s="21"/>
      <c r="O228" s="21"/>
      <c r="P228" s="21"/>
      <c r="Q228" s="21"/>
      <c r="R228" s="21"/>
    </row>
    <row r="229" spans="2:18" ht="12.75">
      <c r="B229" s="14"/>
      <c r="C229" s="14"/>
      <c r="D229" s="14"/>
      <c r="E229" s="14"/>
      <c r="F229" s="14"/>
      <c r="G229" s="14"/>
      <c r="H229" s="22"/>
      <c r="I229" s="21"/>
      <c r="J229" s="21"/>
      <c r="K229" s="21"/>
      <c r="L229" s="21"/>
      <c r="M229" s="21"/>
      <c r="N229" s="21"/>
      <c r="O229" s="21"/>
      <c r="P229" s="21"/>
      <c r="Q229" s="21"/>
      <c r="R229" s="21"/>
    </row>
    <row r="230" spans="2:18" ht="12.75">
      <c r="B230" s="14"/>
      <c r="C230" s="14"/>
      <c r="D230" s="14"/>
      <c r="E230" s="14"/>
      <c r="F230" s="14"/>
      <c r="G230" s="14"/>
      <c r="H230" s="22"/>
      <c r="I230" s="21"/>
      <c r="J230" s="21"/>
      <c r="K230" s="21"/>
      <c r="L230" s="21"/>
      <c r="M230" s="21"/>
      <c r="N230" s="21"/>
      <c r="O230" s="21"/>
      <c r="P230" s="21"/>
      <c r="Q230" s="21"/>
      <c r="R230" s="21"/>
    </row>
    <row r="231" spans="2:18" ht="12.75">
      <c r="B231" s="14"/>
      <c r="C231" s="14"/>
      <c r="D231" s="14"/>
      <c r="E231" s="14"/>
      <c r="F231" s="14"/>
      <c r="G231" s="14"/>
      <c r="H231" s="22"/>
      <c r="I231" s="21"/>
      <c r="J231" s="21"/>
      <c r="K231" s="21"/>
      <c r="L231" s="21"/>
      <c r="M231" s="21"/>
      <c r="N231" s="21"/>
      <c r="O231" s="21"/>
      <c r="P231" s="21"/>
      <c r="Q231" s="21"/>
      <c r="R231" s="21"/>
    </row>
    <row r="232" spans="2:18" ht="12.75">
      <c r="B232" s="14"/>
      <c r="C232" s="14"/>
      <c r="D232" s="14"/>
      <c r="E232" s="14"/>
      <c r="F232" s="14"/>
      <c r="G232" s="14"/>
      <c r="H232" s="22"/>
      <c r="I232" s="21"/>
      <c r="J232" s="21"/>
      <c r="K232" s="21"/>
      <c r="L232" s="21"/>
      <c r="M232" s="21"/>
      <c r="N232" s="21"/>
      <c r="O232" s="21"/>
      <c r="P232" s="21"/>
      <c r="Q232" s="21"/>
      <c r="R232" s="21"/>
    </row>
    <row r="233" spans="2:18" ht="12.75">
      <c r="B233" s="14"/>
      <c r="C233" s="14"/>
      <c r="D233" s="14"/>
      <c r="E233" s="14"/>
      <c r="F233" s="14"/>
      <c r="G233" s="14"/>
      <c r="H233" s="22"/>
      <c r="I233" s="21"/>
      <c r="J233" s="21"/>
      <c r="K233" s="21"/>
      <c r="L233" s="21"/>
      <c r="M233" s="21"/>
      <c r="N233" s="21"/>
      <c r="O233" s="21"/>
      <c r="P233" s="21"/>
      <c r="Q233" s="21"/>
      <c r="R233" s="21"/>
    </row>
    <row r="234" spans="2:18" ht="12.75">
      <c r="B234" s="14"/>
      <c r="C234" s="14"/>
      <c r="D234" s="14"/>
      <c r="E234" s="14"/>
      <c r="F234" s="14"/>
      <c r="G234" s="14"/>
      <c r="H234" s="22"/>
      <c r="I234" s="21"/>
      <c r="J234" s="21"/>
      <c r="K234" s="21"/>
      <c r="L234" s="21"/>
      <c r="M234" s="21"/>
      <c r="N234" s="21"/>
      <c r="O234" s="21"/>
      <c r="P234" s="21"/>
      <c r="Q234" s="21"/>
      <c r="R234" s="21"/>
    </row>
    <row r="235" spans="2:18" ht="12.75">
      <c r="B235" s="14"/>
      <c r="C235" s="14"/>
      <c r="D235" s="14"/>
      <c r="E235" s="14"/>
      <c r="F235" s="14"/>
      <c r="G235" s="14"/>
      <c r="H235" s="22"/>
      <c r="I235" s="21"/>
      <c r="J235" s="21"/>
      <c r="K235" s="21"/>
      <c r="L235" s="21"/>
      <c r="M235" s="21"/>
      <c r="N235" s="21"/>
      <c r="O235" s="21"/>
      <c r="P235" s="21"/>
      <c r="Q235" s="21"/>
      <c r="R235" s="21"/>
    </row>
    <row r="236" spans="2:18" ht="12.75">
      <c r="B236" s="14"/>
      <c r="C236" s="14"/>
      <c r="D236" s="14"/>
      <c r="E236" s="14"/>
      <c r="F236" s="14"/>
      <c r="G236" s="14"/>
      <c r="H236" s="22"/>
      <c r="I236" s="21"/>
      <c r="J236" s="21"/>
      <c r="K236" s="21"/>
      <c r="L236" s="21"/>
      <c r="M236" s="21"/>
      <c r="N236" s="21"/>
      <c r="O236" s="21"/>
      <c r="P236" s="21"/>
      <c r="Q236" s="21"/>
      <c r="R236" s="21"/>
    </row>
    <row r="237" spans="2:18" ht="12.75">
      <c r="B237" s="14"/>
      <c r="C237" s="14"/>
      <c r="D237" s="14"/>
      <c r="E237" s="14"/>
      <c r="F237" s="14"/>
      <c r="G237" s="14"/>
      <c r="H237" s="22"/>
      <c r="I237" s="21"/>
      <c r="J237" s="21"/>
      <c r="K237" s="21"/>
      <c r="L237" s="21"/>
      <c r="M237" s="21"/>
      <c r="N237" s="21"/>
      <c r="O237" s="21"/>
      <c r="P237" s="21"/>
      <c r="Q237" s="21"/>
      <c r="R237" s="21"/>
    </row>
    <row r="238" spans="2:18" ht="12.75">
      <c r="B238" s="14"/>
      <c r="C238" s="14"/>
      <c r="D238" s="14"/>
      <c r="E238" s="14"/>
      <c r="F238" s="14"/>
      <c r="G238" s="14"/>
      <c r="H238" s="22"/>
      <c r="I238" s="21"/>
      <c r="J238" s="21"/>
      <c r="K238" s="21"/>
      <c r="L238" s="21"/>
      <c r="M238" s="21"/>
      <c r="N238" s="21"/>
      <c r="O238" s="21"/>
      <c r="P238" s="21"/>
      <c r="Q238" s="21"/>
      <c r="R238" s="21"/>
    </row>
    <row r="239" spans="2:18" ht="12.75">
      <c r="B239" s="14"/>
      <c r="C239" s="14"/>
      <c r="D239" s="14"/>
      <c r="E239" s="14"/>
      <c r="F239" s="14"/>
      <c r="G239" s="14"/>
      <c r="H239" s="22"/>
      <c r="I239" s="21"/>
      <c r="J239" s="21"/>
      <c r="K239" s="21"/>
      <c r="L239" s="21"/>
      <c r="M239" s="21"/>
      <c r="N239" s="21"/>
      <c r="O239" s="21"/>
      <c r="P239" s="21"/>
      <c r="Q239" s="21"/>
      <c r="R239" s="21"/>
    </row>
    <row r="240" spans="2:18" ht="12.75">
      <c r="B240" s="14"/>
      <c r="C240" s="14"/>
      <c r="D240" s="14"/>
      <c r="E240" s="14"/>
      <c r="F240" s="14"/>
      <c r="G240" s="14"/>
      <c r="H240" s="22"/>
      <c r="I240" s="21"/>
      <c r="J240" s="21"/>
      <c r="K240" s="21"/>
      <c r="L240" s="21"/>
      <c r="M240" s="21"/>
      <c r="N240" s="21"/>
      <c r="O240" s="21"/>
      <c r="P240" s="21"/>
      <c r="Q240" s="21"/>
      <c r="R240" s="21"/>
    </row>
    <row r="241" spans="2:18" ht="12.75">
      <c r="B241" s="14"/>
      <c r="C241" s="14"/>
      <c r="D241" s="14"/>
      <c r="E241" s="14"/>
      <c r="F241" s="14"/>
      <c r="G241" s="14"/>
      <c r="H241" s="22"/>
      <c r="I241" s="21"/>
      <c r="J241" s="21"/>
      <c r="K241" s="21"/>
      <c r="L241" s="21"/>
      <c r="M241" s="21"/>
      <c r="N241" s="21"/>
      <c r="O241" s="21"/>
      <c r="P241" s="21"/>
      <c r="Q241" s="21"/>
      <c r="R241" s="21"/>
    </row>
    <row r="242" spans="2:8" ht="12.75">
      <c r="B242" s="14"/>
      <c r="C242" s="14"/>
      <c r="D242" s="14"/>
      <c r="E242" s="14"/>
      <c r="F242" s="14"/>
      <c r="G242" s="14"/>
      <c r="H242" s="22"/>
    </row>
    <row r="243" spans="2:8" ht="12.75">
      <c r="B243" s="14"/>
      <c r="C243" s="14"/>
      <c r="D243" s="14"/>
      <c r="E243" s="14"/>
      <c r="F243" s="14"/>
      <c r="G243" s="14"/>
      <c r="H243" s="22"/>
    </row>
    <row r="244" spans="2:8" ht="12.75">
      <c r="B244" s="14"/>
      <c r="C244" s="14"/>
      <c r="D244" s="14"/>
      <c r="E244" s="14"/>
      <c r="F244" s="14"/>
      <c r="G244" s="14"/>
      <c r="H244" s="22"/>
    </row>
    <row r="245" spans="2:8" ht="12.75">
      <c r="B245" s="14"/>
      <c r="C245" s="14"/>
      <c r="D245" s="14"/>
      <c r="E245" s="14"/>
      <c r="F245" s="14"/>
      <c r="G245" s="14"/>
      <c r="H245" s="22"/>
    </row>
    <row r="246" spans="2:8" ht="12.75">
      <c r="B246" s="14"/>
      <c r="C246" s="14"/>
      <c r="D246" s="14"/>
      <c r="E246" s="14"/>
      <c r="F246" s="14"/>
      <c r="G246" s="14"/>
      <c r="H246" s="22"/>
    </row>
    <row r="247" spans="2:8" ht="12.75">
      <c r="B247" s="14"/>
      <c r="C247" s="14"/>
      <c r="D247" s="14"/>
      <c r="E247" s="14"/>
      <c r="F247" s="14"/>
      <c r="G247" s="14"/>
      <c r="H247" s="22"/>
    </row>
    <row r="248" spans="2:8" ht="12.75">
      <c r="B248" s="14"/>
      <c r="C248" s="14"/>
      <c r="D248" s="14"/>
      <c r="E248" s="14"/>
      <c r="F248" s="14"/>
      <c r="G248" s="14"/>
      <c r="H248" s="22"/>
    </row>
    <row r="249" spans="2:8" ht="12.75">
      <c r="B249" s="14"/>
      <c r="C249" s="14"/>
      <c r="D249" s="14"/>
      <c r="E249" s="14"/>
      <c r="F249" s="14"/>
      <c r="G249" s="14"/>
      <c r="H249" s="22"/>
    </row>
    <row r="250" spans="2:8" ht="12.75">
      <c r="B250" s="14"/>
      <c r="C250" s="14"/>
      <c r="D250" s="14"/>
      <c r="E250" s="14"/>
      <c r="F250" s="14"/>
      <c r="G250" s="14"/>
      <c r="H250" s="22"/>
    </row>
    <row r="251" spans="2:8" ht="12.75">
      <c r="B251" s="14"/>
      <c r="C251" s="14"/>
      <c r="D251" s="14"/>
      <c r="E251" s="14"/>
      <c r="F251" s="14"/>
      <c r="G251" s="14"/>
      <c r="H251" s="22"/>
    </row>
    <row r="252" spans="2:8" ht="12.75">
      <c r="B252" s="14"/>
      <c r="C252" s="14"/>
      <c r="D252" s="14"/>
      <c r="E252" s="14"/>
      <c r="F252" s="14"/>
      <c r="G252" s="14"/>
      <c r="H252" s="22"/>
    </row>
    <row r="253" spans="2:8" ht="12.75">
      <c r="B253" s="14"/>
      <c r="C253" s="14"/>
      <c r="D253" s="14"/>
      <c r="E253" s="14"/>
      <c r="F253" s="14"/>
      <c r="G253" s="14"/>
      <c r="H253" s="22"/>
    </row>
    <row r="254" spans="2:8" ht="12.75">
      <c r="B254" s="14"/>
      <c r="C254" s="14"/>
      <c r="D254" s="14"/>
      <c r="E254" s="14"/>
      <c r="F254" s="14"/>
      <c r="G254" s="14"/>
      <c r="H254" s="22"/>
    </row>
    <row r="255" spans="2:8" ht="12.75">
      <c r="B255" s="14"/>
      <c r="C255" s="14"/>
      <c r="D255" s="14"/>
      <c r="E255" s="14"/>
      <c r="F255" s="14"/>
      <c r="G255" s="14"/>
      <c r="H255" s="22"/>
    </row>
    <row r="256" spans="2:8" ht="12.75">
      <c r="B256" s="14"/>
      <c r="C256" s="14"/>
      <c r="D256" s="14"/>
      <c r="E256" s="14"/>
      <c r="F256" s="14"/>
      <c r="G256" s="14"/>
      <c r="H256" s="22"/>
    </row>
    <row r="257" spans="2:8" ht="12.75">
      <c r="B257" s="14"/>
      <c r="C257" s="14"/>
      <c r="D257" s="14"/>
      <c r="E257" s="14"/>
      <c r="F257" s="14"/>
      <c r="G257" s="14"/>
      <c r="H257" s="22"/>
    </row>
    <row r="258" spans="2:8" ht="12.75">
      <c r="B258" s="14"/>
      <c r="C258" s="14"/>
      <c r="D258" s="14"/>
      <c r="E258" s="14"/>
      <c r="F258" s="14"/>
      <c r="G258" s="14"/>
      <c r="H258" s="22"/>
    </row>
    <row r="259" spans="2:8" ht="12.75">
      <c r="B259" s="14"/>
      <c r="C259" s="14"/>
      <c r="D259" s="14"/>
      <c r="E259" s="14"/>
      <c r="F259" s="14"/>
      <c r="G259" s="14"/>
      <c r="H259" s="22"/>
    </row>
    <row r="260" spans="2:8" ht="12.75">
      <c r="B260" s="14"/>
      <c r="C260" s="14"/>
      <c r="D260" s="14"/>
      <c r="E260" s="14"/>
      <c r="F260" s="14"/>
      <c r="G260" s="14"/>
      <c r="H260" s="22"/>
    </row>
    <row r="261" spans="2:8" ht="12.75">
      <c r="B261" s="14"/>
      <c r="C261" s="14"/>
      <c r="D261" s="14"/>
      <c r="E261" s="14"/>
      <c r="F261" s="14"/>
      <c r="G261" s="14"/>
      <c r="H261" s="22"/>
    </row>
    <row r="262" spans="2:8" ht="12.75">
      <c r="B262" s="14"/>
      <c r="C262" s="14"/>
      <c r="D262" s="14"/>
      <c r="E262" s="14"/>
      <c r="F262" s="14"/>
      <c r="G262" s="14"/>
      <c r="H262" s="22"/>
    </row>
    <row r="263" spans="2:8" ht="12.75">
      <c r="B263" s="14"/>
      <c r="C263" s="14"/>
      <c r="D263" s="14"/>
      <c r="E263" s="14"/>
      <c r="F263" s="14"/>
      <c r="G263" s="14"/>
      <c r="H263" s="22"/>
    </row>
    <row r="264" spans="2:8" ht="12.75">
      <c r="B264" s="14"/>
      <c r="C264" s="14"/>
      <c r="D264" s="14"/>
      <c r="E264" s="14"/>
      <c r="F264" s="14"/>
      <c r="G264" s="14"/>
      <c r="H264" s="22"/>
    </row>
    <row r="265" spans="2:8" ht="12.75">
      <c r="B265" s="14"/>
      <c r="C265" s="14"/>
      <c r="D265" s="14"/>
      <c r="E265" s="14"/>
      <c r="F265" s="14"/>
      <c r="G265" s="14"/>
      <c r="H265" s="22"/>
    </row>
    <row r="266" spans="2:8" ht="12.75">
      <c r="B266" s="14"/>
      <c r="C266" s="14"/>
      <c r="D266" s="14"/>
      <c r="E266" s="14"/>
      <c r="F266" s="14"/>
      <c r="G266" s="14"/>
      <c r="H266" s="22"/>
    </row>
    <row r="267" spans="2:8" ht="12.75">
      <c r="B267" s="14"/>
      <c r="C267" s="14"/>
      <c r="D267" s="14"/>
      <c r="E267" s="14"/>
      <c r="F267" s="14"/>
      <c r="G267" s="14"/>
      <c r="H267" s="22"/>
    </row>
    <row r="268" spans="2:8" ht="12.75">
      <c r="B268" s="14"/>
      <c r="C268" s="14"/>
      <c r="D268" s="14"/>
      <c r="E268" s="14"/>
      <c r="F268" s="14"/>
      <c r="G268" s="14"/>
      <c r="H268" s="22"/>
    </row>
    <row r="269" spans="2:8" ht="12.75">
      <c r="B269" s="14"/>
      <c r="C269" s="14"/>
      <c r="D269" s="14"/>
      <c r="E269" s="14"/>
      <c r="F269" s="14"/>
      <c r="G269" s="14"/>
      <c r="H269" s="22"/>
    </row>
    <row r="270" spans="2:8" ht="12.75">
      <c r="B270" s="14"/>
      <c r="C270" s="14"/>
      <c r="D270" s="14"/>
      <c r="E270" s="14"/>
      <c r="F270" s="14"/>
      <c r="G270" s="14"/>
      <c r="H270" s="22"/>
    </row>
    <row r="271" spans="2:8" ht="12.75">
      <c r="B271" s="14"/>
      <c r="C271" s="14"/>
      <c r="D271" s="14"/>
      <c r="E271" s="14"/>
      <c r="F271" s="14"/>
      <c r="G271" s="14"/>
      <c r="H271" s="22"/>
    </row>
    <row r="272" spans="2:8" ht="12.75">
      <c r="B272" s="14"/>
      <c r="C272" s="14"/>
      <c r="D272" s="14"/>
      <c r="E272" s="14"/>
      <c r="F272" s="14"/>
      <c r="G272" s="14"/>
      <c r="H272" s="22"/>
    </row>
    <row r="273" spans="2:8" ht="12.75">
      <c r="B273" s="14"/>
      <c r="C273" s="14"/>
      <c r="D273" s="14"/>
      <c r="E273" s="14"/>
      <c r="F273" s="14"/>
      <c r="G273" s="14"/>
      <c r="H273" s="22"/>
    </row>
    <row r="274" spans="2:8" ht="12.75">
      <c r="B274" s="14"/>
      <c r="C274" s="14"/>
      <c r="D274" s="14"/>
      <c r="E274" s="14"/>
      <c r="F274" s="14"/>
      <c r="G274" s="14"/>
      <c r="H274" s="22"/>
    </row>
    <row r="275" spans="2:8" ht="12.75">
      <c r="B275" s="14"/>
      <c r="C275" s="14"/>
      <c r="D275" s="14"/>
      <c r="E275" s="14"/>
      <c r="F275" s="14"/>
      <c r="G275" s="14"/>
      <c r="H275" s="22"/>
    </row>
    <row r="276" spans="2:8" ht="12.75">
      <c r="B276" s="14"/>
      <c r="C276" s="14"/>
      <c r="D276" s="14"/>
      <c r="E276" s="14"/>
      <c r="F276" s="14"/>
      <c r="G276" s="14"/>
      <c r="H276" s="35"/>
    </row>
    <row r="277" spans="2:8" ht="12.75">
      <c r="B277" s="14"/>
      <c r="C277" s="14"/>
      <c r="D277" s="14"/>
      <c r="E277" s="14"/>
      <c r="F277" s="14"/>
      <c r="G277" s="14"/>
      <c r="H277" s="35"/>
    </row>
    <row r="278" spans="2:8" ht="12.75">
      <c r="B278" s="14"/>
      <c r="C278" s="14"/>
      <c r="D278" s="14"/>
      <c r="E278" s="14"/>
      <c r="F278" s="14"/>
      <c r="G278" s="14"/>
      <c r="H278" s="35"/>
    </row>
    <row r="279" spans="2:8" ht="12.75">
      <c r="B279" s="14"/>
      <c r="C279" s="14"/>
      <c r="D279" s="14"/>
      <c r="E279" s="14"/>
      <c r="F279" s="14"/>
      <c r="G279" s="14"/>
      <c r="H279" s="35"/>
    </row>
    <row r="280" spans="2:8" ht="12.75">
      <c r="B280" s="14"/>
      <c r="C280" s="14"/>
      <c r="D280" s="14"/>
      <c r="E280" s="14"/>
      <c r="F280" s="14"/>
      <c r="G280" s="14"/>
      <c r="H280" s="35"/>
    </row>
    <row r="281" spans="2:8" ht="12.75">
      <c r="B281" s="14"/>
      <c r="C281" s="14"/>
      <c r="D281" s="14"/>
      <c r="E281" s="14"/>
      <c r="F281" s="14"/>
      <c r="G281" s="14"/>
      <c r="H281" s="35"/>
    </row>
    <row r="282" spans="2:8" ht="12.75">
      <c r="B282" s="14"/>
      <c r="C282" s="14"/>
      <c r="D282" s="14"/>
      <c r="E282" s="14"/>
      <c r="F282" s="14"/>
      <c r="G282" s="14"/>
      <c r="H282" s="35"/>
    </row>
    <row r="283" spans="2:8" ht="12.75">
      <c r="B283" s="14"/>
      <c r="C283" s="14"/>
      <c r="D283" s="14"/>
      <c r="E283" s="14"/>
      <c r="F283" s="14"/>
      <c r="G283" s="14"/>
      <c r="H283" s="35"/>
    </row>
    <row r="284" spans="2:8" ht="12.75">
      <c r="B284" s="14"/>
      <c r="C284" s="14"/>
      <c r="D284" s="14"/>
      <c r="E284" s="14"/>
      <c r="F284" s="14"/>
      <c r="G284" s="14"/>
      <c r="H284" s="35"/>
    </row>
    <row r="285" spans="2:8" ht="12.75">
      <c r="B285" s="14"/>
      <c r="C285" s="14"/>
      <c r="D285" s="14"/>
      <c r="E285" s="14"/>
      <c r="F285" s="14"/>
      <c r="G285" s="14"/>
      <c r="H285" s="35"/>
    </row>
    <row r="286" spans="2:8" ht="12.75">
      <c r="B286" s="14"/>
      <c r="C286" s="14"/>
      <c r="D286" s="14"/>
      <c r="E286" s="14"/>
      <c r="F286" s="14"/>
      <c r="G286" s="14"/>
      <c r="H286" s="35"/>
    </row>
    <row r="287" spans="2:8" ht="12.75">
      <c r="B287" s="14"/>
      <c r="C287" s="14"/>
      <c r="D287" s="14"/>
      <c r="E287" s="14"/>
      <c r="F287" s="14"/>
      <c r="G287" s="14"/>
      <c r="H287" s="35"/>
    </row>
    <row r="288" spans="2:8" ht="12.75">
      <c r="B288" s="14"/>
      <c r="C288" s="14"/>
      <c r="D288" s="14"/>
      <c r="E288" s="14"/>
      <c r="F288" s="14"/>
      <c r="G288" s="14"/>
      <c r="H288" s="35"/>
    </row>
    <row r="289" spans="2:8" ht="12.75">
      <c r="B289" s="14"/>
      <c r="C289" s="14"/>
      <c r="D289" s="14"/>
      <c r="E289" s="14"/>
      <c r="F289" s="14"/>
      <c r="G289" s="14"/>
      <c r="H289" s="35"/>
    </row>
    <row r="290" spans="2:8" ht="12.75">
      <c r="B290" s="14"/>
      <c r="C290" s="14"/>
      <c r="D290" s="14"/>
      <c r="E290" s="14"/>
      <c r="F290" s="14"/>
      <c r="G290" s="14"/>
      <c r="H290" s="35"/>
    </row>
    <row r="291" spans="2:8" ht="12.75">
      <c r="B291" s="14"/>
      <c r="C291" s="14"/>
      <c r="D291" s="14"/>
      <c r="E291" s="14"/>
      <c r="F291" s="14"/>
      <c r="G291" s="14"/>
      <c r="H291" s="35"/>
    </row>
    <row r="292" spans="2:8" ht="12.75">
      <c r="B292" s="14"/>
      <c r="C292" s="14"/>
      <c r="D292" s="14"/>
      <c r="E292" s="14"/>
      <c r="F292" s="14"/>
      <c r="G292" s="14"/>
      <c r="H292" s="35"/>
    </row>
    <row r="293" spans="2:8" ht="12.75">
      <c r="B293" s="14"/>
      <c r="C293" s="14"/>
      <c r="D293" s="14"/>
      <c r="E293" s="14"/>
      <c r="F293" s="14"/>
      <c r="G293" s="14"/>
      <c r="H293" s="35"/>
    </row>
    <row r="294" spans="2:8" ht="12.75">
      <c r="B294" s="14"/>
      <c r="C294" s="14"/>
      <c r="D294" s="14"/>
      <c r="E294" s="14"/>
      <c r="F294" s="14"/>
      <c r="G294" s="14"/>
      <c r="H294" s="35"/>
    </row>
    <row r="295" spans="2:8" ht="12.75">
      <c r="B295" s="14"/>
      <c r="C295" s="14"/>
      <c r="D295" s="14"/>
      <c r="E295" s="14"/>
      <c r="F295" s="14"/>
      <c r="G295" s="14"/>
      <c r="H295" s="35"/>
    </row>
    <row r="296" spans="2:8" ht="12.75">
      <c r="B296" s="14"/>
      <c r="C296" s="14"/>
      <c r="D296" s="14"/>
      <c r="E296" s="14"/>
      <c r="F296" s="14"/>
      <c r="G296" s="14"/>
      <c r="H296" s="35"/>
    </row>
    <row r="297" spans="2:8" ht="12.75">
      <c r="B297" s="14"/>
      <c r="C297" s="14"/>
      <c r="D297" s="14"/>
      <c r="E297" s="14"/>
      <c r="F297" s="14"/>
      <c r="G297" s="14"/>
      <c r="H297" s="35"/>
    </row>
    <row r="298" spans="2:8" ht="12.75">
      <c r="B298" s="14"/>
      <c r="C298" s="14"/>
      <c r="D298" s="14"/>
      <c r="E298" s="14"/>
      <c r="F298" s="14"/>
      <c r="G298" s="14"/>
      <c r="H298" s="35"/>
    </row>
    <row r="299" spans="2:8" ht="12.75">
      <c r="B299" s="14"/>
      <c r="C299" s="14"/>
      <c r="D299" s="14"/>
      <c r="E299" s="14"/>
      <c r="F299" s="14"/>
      <c r="G299" s="14"/>
      <c r="H299" s="35"/>
    </row>
    <row r="300" spans="2:8" ht="12.75">
      <c r="B300" s="14"/>
      <c r="C300" s="14"/>
      <c r="D300" s="14"/>
      <c r="E300" s="14"/>
      <c r="F300" s="14"/>
      <c r="G300" s="14"/>
      <c r="H300" s="35"/>
    </row>
    <row r="301" spans="2:8" ht="12.75">
      <c r="B301" s="14"/>
      <c r="C301" s="14"/>
      <c r="D301" s="14"/>
      <c r="E301" s="14"/>
      <c r="F301" s="14"/>
      <c r="G301" s="14"/>
      <c r="H301" s="35"/>
    </row>
    <row r="302" spans="2:8" ht="12.75">
      <c r="B302" s="14"/>
      <c r="C302" s="14"/>
      <c r="D302" s="14"/>
      <c r="E302" s="14"/>
      <c r="F302" s="14"/>
      <c r="G302" s="14"/>
      <c r="H302" s="35"/>
    </row>
    <row r="303" spans="2:8" ht="12.75">
      <c r="B303" s="14"/>
      <c r="C303" s="14"/>
      <c r="D303" s="14"/>
      <c r="E303" s="14"/>
      <c r="F303" s="14"/>
      <c r="G303" s="14"/>
      <c r="H303" s="35"/>
    </row>
    <row r="304" spans="2:8" ht="12.75">
      <c r="B304" s="14"/>
      <c r="C304" s="14"/>
      <c r="D304" s="14"/>
      <c r="E304" s="14"/>
      <c r="F304" s="14"/>
      <c r="G304" s="14"/>
      <c r="H304" s="35"/>
    </row>
    <row r="305" spans="2:8" ht="12.75">
      <c r="B305" s="14"/>
      <c r="C305" s="14"/>
      <c r="D305" s="14"/>
      <c r="E305" s="14"/>
      <c r="F305" s="14"/>
      <c r="G305" s="14"/>
      <c r="H305" s="35"/>
    </row>
    <row r="306" spans="2:8" ht="12.75">
      <c r="B306" s="14"/>
      <c r="C306" s="14"/>
      <c r="D306" s="14"/>
      <c r="E306" s="14"/>
      <c r="F306" s="14"/>
      <c r="G306" s="14"/>
      <c r="H306" s="35"/>
    </row>
    <row r="307" spans="2:8" ht="12.75">
      <c r="B307" s="14"/>
      <c r="C307" s="14"/>
      <c r="D307" s="14"/>
      <c r="E307" s="14"/>
      <c r="F307" s="14"/>
      <c r="G307" s="14"/>
      <c r="H307" s="35"/>
    </row>
    <row r="308" spans="2:8" ht="12.75">
      <c r="B308" s="14"/>
      <c r="C308" s="14"/>
      <c r="D308" s="14"/>
      <c r="E308" s="14"/>
      <c r="F308" s="14"/>
      <c r="G308" s="14"/>
      <c r="H308" s="35"/>
    </row>
    <row r="309" spans="2:8" ht="12.75">
      <c r="B309" s="14"/>
      <c r="C309" s="14"/>
      <c r="D309" s="14"/>
      <c r="E309" s="14"/>
      <c r="F309" s="14"/>
      <c r="G309" s="14"/>
      <c r="H309" s="35"/>
    </row>
    <row r="310" spans="2:8" ht="12.75">
      <c r="B310" s="14"/>
      <c r="C310" s="14"/>
      <c r="D310" s="14"/>
      <c r="E310" s="14"/>
      <c r="F310" s="14"/>
      <c r="G310" s="14"/>
      <c r="H310" s="35"/>
    </row>
    <row r="311" spans="2:8" ht="12.75">
      <c r="B311" s="14"/>
      <c r="C311" s="14"/>
      <c r="D311" s="14"/>
      <c r="E311" s="14"/>
      <c r="F311" s="14"/>
      <c r="G311" s="14"/>
      <c r="H311" s="35"/>
    </row>
    <row r="312" spans="2:8" ht="12.75">
      <c r="B312" s="14"/>
      <c r="C312" s="14"/>
      <c r="D312" s="14"/>
      <c r="E312" s="14"/>
      <c r="F312" s="14"/>
      <c r="G312" s="14"/>
      <c r="H312" s="35"/>
    </row>
    <row r="313" spans="2:8" ht="12.75">
      <c r="B313" s="36"/>
      <c r="C313" s="36"/>
      <c r="D313" s="36"/>
      <c r="E313" s="36"/>
      <c r="F313" s="36"/>
      <c r="G313" s="36"/>
      <c r="H313" s="37"/>
    </row>
    <row r="314" spans="2:8" ht="12.75">
      <c r="B314" s="36"/>
      <c r="C314" s="36"/>
      <c r="D314" s="36"/>
      <c r="E314" s="36"/>
      <c r="F314" s="36"/>
      <c r="G314" s="36"/>
      <c r="H314" s="37"/>
    </row>
    <row r="315" spans="2:8" ht="12.75">
      <c r="B315" s="36"/>
      <c r="C315" s="36"/>
      <c r="D315" s="36"/>
      <c r="E315" s="36"/>
      <c r="F315" s="36"/>
      <c r="G315" s="36"/>
      <c r="H315" s="37"/>
    </row>
    <row r="316" spans="2:8" ht="12.75">
      <c r="B316" s="36"/>
      <c r="C316" s="36"/>
      <c r="D316" s="36"/>
      <c r="E316" s="36"/>
      <c r="F316" s="36"/>
      <c r="G316" s="36"/>
      <c r="H316" s="37"/>
    </row>
    <row r="317" spans="2:8" ht="12.75">
      <c r="B317" s="36"/>
      <c r="C317" s="36"/>
      <c r="D317" s="36"/>
      <c r="E317" s="36"/>
      <c r="F317" s="36"/>
      <c r="G317" s="36"/>
      <c r="H317" s="37"/>
    </row>
    <row r="318" spans="2:8" ht="12.75">
      <c r="B318" s="36"/>
      <c r="C318" s="36"/>
      <c r="D318" s="36"/>
      <c r="E318" s="36"/>
      <c r="F318" s="36"/>
      <c r="G318" s="36"/>
      <c r="H318" s="37"/>
    </row>
    <row r="319" spans="2:8" ht="12.75">
      <c r="B319" s="36"/>
      <c r="C319" s="36"/>
      <c r="D319" s="36"/>
      <c r="E319" s="36"/>
      <c r="F319" s="36"/>
      <c r="G319" s="36"/>
      <c r="H319" s="37"/>
    </row>
    <row r="320" spans="2:8" ht="12.75">
      <c r="B320" s="36"/>
      <c r="C320" s="36"/>
      <c r="D320" s="36"/>
      <c r="E320" s="36"/>
      <c r="F320" s="36"/>
      <c r="G320" s="36"/>
      <c r="H320" s="37"/>
    </row>
    <row r="321" spans="2:8" ht="12.75">
      <c r="B321" s="36"/>
      <c r="C321" s="36"/>
      <c r="D321" s="36"/>
      <c r="E321" s="36"/>
      <c r="F321" s="36"/>
      <c r="G321" s="36"/>
      <c r="H321" s="37"/>
    </row>
    <row r="322" spans="2:8" ht="12.75">
      <c r="B322" s="36"/>
      <c r="C322" s="36"/>
      <c r="D322" s="36"/>
      <c r="E322" s="36"/>
      <c r="F322" s="36"/>
      <c r="G322" s="36"/>
      <c r="H322" s="37"/>
    </row>
    <row r="323" spans="2:8" ht="12.75">
      <c r="B323" s="36"/>
      <c r="C323" s="36"/>
      <c r="D323" s="36"/>
      <c r="E323" s="36"/>
      <c r="F323" s="36"/>
      <c r="G323" s="36"/>
      <c r="H323" s="37"/>
    </row>
    <row r="324" spans="2:8" ht="12.75">
      <c r="B324" s="36"/>
      <c r="C324" s="36"/>
      <c r="D324" s="36"/>
      <c r="E324" s="36"/>
      <c r="F324" s="36"/>
      <c r="G324" s="36"/>
      <c r="H324" s="37"/>
    </row>
    <row r="325" spans="2:8" ht="12.75">
      <c r="B325" s="36"/>
      <c r="C325" s="36"/>
      <c r="D325" s="36"/>
      <c r="E325" s="36"/>
      <c r="F325" s="36"/>
      <c r="G325" s="36"/>
      <c r="H325" s="37"/>
    </row>
    <row r="326" spans="2:8" ht="12.75">
      <c r="B326" s="36"/>
      <c r="C326" s="36"/>
      <c r="D326" s="36"/>
      <c r="E326" s="36"/>
      <c r="F326" s="36"/>
      <c r="G326" s="36"/>
      <c r="H326" s="37"/>
    </row>
    <row r="327" spans="2:8" ht="12.75">
      <c r="B327" s="36"/>
      <c r="C327" s="36"/>
      <c r="D327" s="36"/>
      <c r="E327" s="36"/>
      <c r="F327" s="36"/>
      <c r="G327" s="36"/>
      <c r="H327" s="37"/>
    </row>
    <row r="328" spans="2:8" ht="12.75">
      <c r="B328" s="36"/>
      <c r="C328" s="36"/>
      <c r="D328" s="36"/>
      <c r="E328" s="36"/>
      <c r="F328" s="36"/>
      <c r="G328" s="36"/>
      <c r="H328" s="37"/>
    </row>
    <row r="329" spans="2:8" ht="12.75">
      <c r="B329" s="36"/>
      <c r="C329" s="36"/>
      <c r="D329" s="36"/>
      <c r="E329" s="36"/>
      <c r="F329" s="36"/>
      <c r="G329" s="36"/>
      <c r="H329" s="37"/>
    </row>
    <row r="330" spans="2:8" ht="12.75">
      <c r="B330" s="36"/>
      <c r="C330" s="36"/>
      <c r="D330" s="36"/>
      <c r="E330" s="36"/>
      <c r="F330" s="36"/>
      <c r="G330" s="36"/>
      <c r="H330" s="37"/>
    </row>
    <row r="331" spans="2:8" ht="12.75">
      <c r="B331" s="36"/>
      <c r="C331" s="36"/>
      <c r="D331" s="36"/>
      <c r="E331" s="36"/>
      <c r="F331" s="36"/>
      <c r="G331" s="36"/>
      <c r="H331" s="37"/>
    </row>
    <row r="332" spans="2:8" ht="12.75">
      <c r="B332" s="36"/>
      <c r="C332" s="36"/>
      <c r="D332" s="36"/>
      <c r="E332" s="36"/>
      <c r="F332" s="36"/>
      <c r="G332" s="36"/>
      <c r="H332" s="37"/>
    </row>
    <row r="333" spans="2:8" ht="12.75">
      <c r="B333" s="36"/>
      <c r="C333" s="36"/>
      <c r="D333" s="36"/>
      <c r="E333" s="36"/>
      <c r="F333" s="36"/>
      <c r="G333" s="36"/>
      <c r="H333" s="37"/>
    </row>
    <row r="334" spans="2:8" ht="12.75">
      <c r="B334" s="36"/>
      <c r="C334" s="36"/>
      <c r="D334" s="36"/>
      <c r="E334" s="36"/>
      <c r="F334" s="36"/>
      <c r="G334" s="36"/>
      <c r="H334" s="37"/>
    </row>
    <row r="335" spans="2:8" ht="12.75">
      <c r="B335" s="36"/>
      <c r="C335" s="36"/>
      <c r="D335" s="36"/>
      <c r="E335" s="36"/>
      <c r="F335" s="36"/>
      <c r="G335" s="36"/>
      <c r="H335" s="37"/>
    </row>
    <row r="336" spans="2:8" ht="12.75">
      <c r="B336" s="36"/>
      <c r="C336" s="36"/>
      <c r="D336" s="36"/>
      <c r="E336" s="36"/>
      <c r="F336" s="36"/>
      <c r="G336" s="36"/>
      <c r="H336" s="37"/>
    </row>
    <row r="337" spans="2:8" ht="12.75">
      <c r="B337" s="36"/>
      <c r="C337" s="36"/>
      <c r="D337" s="36"/>
      <c r="E337" s="36"/>
      <c r="F337" s="36"/>
      <c r="G337" s="36"/>
      <c r="H337" s="37"/>
    </row>
    <row r="338" spans="2:8" ht="12.75">
      <c r="B338" s="36"/>
      <c r="C338" s="36"/>
      <c r="D338" s="36"/>
      <c r="E338" s="36"/>
      <c r="F338" s="36"/>
      <c r="G338" s="36"/>
      <c r="H338" s="37"/>
    </row>
    <row r="339" spans="2:8" ht="12.75">
      <c r="B339" s="36"/>
      <c r="C339" s="36"/>
      <c r="D339" s="36"/>
      <c r="E339" s="36"/>
      <c r="F339" s="36"/>
      <c r="G339" s="36"/>
      <c r="H339" s="37"/>
    </row>
    <row r="340" spans="2:8" ht="12.75">
      <c r="B340" s="36"/>
      <c r="C340" s="36"/>
      <c r="D340" s="36"/>
      <c r="E340" s="36"/>
      <c r="F340" s="36"/>
      <c r="G340" s="36"/>
      <c r="H340" s="37"/>
    </row>
    <row r="341" spans="2:8" ht="12.75">
      <c r="B341" s="36"/>
      <c r="C341" s="36"/>
      <c r="D341" s="36"/>
      <c r="E341" s="36"/>
      <c r="F341" s="36"/>
      <c r="G341" s="36"/>
      <c r="H341" s="37"/>
    </row>
    <row r="342" spans="2:8" ht="12.75">
      <c r="B342" s="36"/>
      <c r="C342" s="36"/>
      <c r="D342" s="36"/>
      <c r="E342" s="36"/>
      <c r="F342" s="36"/>
      <c r="G342" s="36"/>
      <c r="H342" s="37"/>
    </row>
    <row r="343" spans="2:8" ht="12.75">
      <c r="B343" s="36"/>
      <c r="C343" s="36"/>
      <c r="D343" s="36"/>
      <c r="E343" s="36"/>
      <c r="F343" s="36"/>
      <c r="G343" s="36"/>
      <c r="H343" s="37"/>
    </row>
    <row r="344" spans="2:8" ht="12.75">
      <c r="B344" s="36"/>
      <c r="C344" s="36"/>
      <c r="D344" s="36"/>
      <c r="E344" s="36"/>
      <c r="F344" s="36"/>
      <c r="G344" s="36"/>
      <c r="H344" s="37"/>
    </row>
    <row r="345" spans="2:8" ht="12.75">
      <c r="B345" s="36"/>
      <c r="C345" s="36"/>
      <c r="D345" s="36"/>
      <c r="E345" s="36"/>
      <c r="F345" s="36"/>
      <c r="G345" s="36"/>
      <c r="H345" s="37"/>
    </row>
    <row r="346" spans="2:8" ht="12.75">
      <c r="B346" s="36"/>
      <c r="C346" s="36"/>
      <c r="D346" s="36"/>
      <c r="E346" s="36"/>
      <c r="F346" s="36"/>
      <c r="G346" s="36"/>
      <c r="H346" s="37"/>
    </row>
    <row r="347" spans="2:8" ht="12.75">
      <c r="B347" s="36"/>
      <c r="C347" s="36"/>
      <c r="D347" s="36"/>
      <c r="E347" s="36"/>
      <c r="F347" s="36"/>
      <c r="G347" s="36"/>
      <c r="H347" s="37"/>
    </row>
    <row r="348" spans="2:8" ht="12.75">
      <c r="B348" s="36"/>
      <c r="C348" s="36"/>
      <c r="D348" s="36"/>
      <c r="E348" s="36"/>
      <c r="F348" s="36"/>
      <c r="G348" s="36"/>
      <c r="H348" s="37"/>
    </row>
    <row r="349" spans="2:8" ht="12.75">
      <c r="B349" s="36"/>
      <c r="C349" s="36"/>
      <c r="D349" s="36"/>
      <c r="E349" s="36"/>
      <c r="F349" s="36"/>
      <c r="G349" s="36"/>
      <c r="H349" s="37"/>
    </row>
    <row r="350" spans="2:8" ht="12.75">
      <c r="B350" s="36"/>
      <c r="C350" s="36"/>
      <c r="D350" s="36"/>
      <c r="E350" s="36"/>
      <c r="F350" s="36"/>
      <c r="G350" s="36"/>
      <c r="H350" s="37"/>
    </row>
    <row r="351" spans="2:8" ht="12.75">
      <c r="B351" s="36"/>
      <c r="C351" s="36"/>
      <c r="D351" s="36"/>
      <c r="E351" s="36"/>
      <c r="F351" s="36"/>
      <c r="G351" s="36"/>
      <c r="H351" s="37"/>
    </row>
    <row r="352" spans="2:8" ht="12.75">
      <c r="B352" s="36"/>
      <c r="C352" s="36"/>
      <c r="D352" s="36"/>
      <c r="E352" s="36"/>
      <c r="F352" s="36"/>
      <c r="G352" s="36"/>
      <c r="H352" s="37"/>
    </row>
    <row r="353" spans="2:8" ht="12.75">
      <c r="B353" s="36"/>
      <c r="C353" s="36"/>
      <c r="D353" s="36"/>
      <c r="E353" s="36"/>
      <c r="F353" s="36"/>
      <c r="G353" s="36"/>
      <c r="H353" s="37"/>
    </row>
    <row r="354" spans="2:8" ht="12.75">
      <c r="B354" s="36"/>
      <c r="C354" s="36"/>
      <c r="D354" s="36"/>
      <c r="E354" s="36"/>
      <c r="F354" s="36"/>
      <c r="G354" s="36"/>
      <c r="H354" s="37"/>
    </row>
    <row r="355" spans="2:8" ht="12.75">
      <c r="B355" s="36"/>
      <c r="C355" s="36"/>
      <c r="D355" s="36"/>
      <c r="E355" s="36"/>
      <c r="F355" s="36"/>
      <c r="G355" s="36"/>
      <c r="H355" s="37"/>
    </row>
    <row r="356" spans="2:8" ht="12.75">
      <c r="B356" s="36"/>
      <c r="C356" s="36"/>
      <c r="D356" s="36"/>
      <c r="E356" s="36"/>
      <c r="F356" s="36"/>
      <c r="G356" s="36"/>
      <c r="H356" s="37"/>
    </row>
    <row r="357" spans="2:8" ht="12.75">
      <c r="B357" s="36"/>
      <c r="C357" s="36"/>
      <c r="D357" s="36"/>
      <c r="E357" s="36"/>
      <c r="F357" s="36"/>
      <c r="G357" s="36"/>
      <c r="H357" s="37"/>
    </row>
    <row r="358" spans="2:8" ht="12.75">
      <c r="B358" s="36"/>
      <c r="C358" s="36"/>
      <c r="D358" s="36"/>
      <c r="E358" s="36"/>
      <c r="F358" s="36"/>
      <c r="G358" s="36"/>
      <c r="H358" s="37"/>
    </row>
    <row r="359" spans="2:8" ht="12.75">
      <c r="B359" s="36"/>
      <c r="C359" s="36"/>
      <c r="D359" s="36"/>
      <c r="E359" s="36"/>
      <c r="F359" s="36"/>
      <c r="G359" s="36"/>
      <c r="H359" s="37"/>
    </row>
    <row r="360" spans="2:8" ht="12.75">
      <c r="B360" s="36"/>
      <c r="C360" s="36"/>
      <c r="D360" s="36"/>
      <c r="E360" s="36"/>
      <c r="F360" s="36"/>
      <c r="G360" s="36"/>
      <c r="H360" s="37"/>
    </row>
    <row r="361" spans="2:8" ht="12.75">
      <c r="B361" s="36"/>
      <c r="C361" s="36"/>
      <c r="D361" s="36"/>
      <c r="E361" s="36"/>
      <c r="F361" s="36"/>
      <c r="G361" s="36"/>
      <c r="H361" s="37"/>
    </row>
    <row r="362" spans="2:8" ht="12.75">
      <c r="B362" s="36"/>
      <c r="C362" s="36"/>
      <c r="D362" s="36"/>
      <c r="E362" s="36"/>
      <c r="F362" s="36"/>
      <c r="G362" s="36"/>
      <c r="H362" s="37"/>
    </row>
    <row r="363" spans="2:8" ht="12.75">
      <c r="B363" s="36"/>
      <c r="C363" s="36"/>
      <c r="D363" s="36"/>
      <c r="E363" s="36"/>
      <c r="F363" s="36"/>
      <c r="G363" s="36"/>
      <c r="H363" s="37"/>
    </row>
    <row r="364" spans="2:8" ht="12.75">
      <c r="B364" s="36"/>
      <c r="C364" s="36"/>
      <c r="D364" s="36"/>
      <c r="E364" s="36"/>
      <c r="F364" s="36"/>
      <c r="G364" s="36"/>
      <c r="H364" s="37"/>
    </row>
    <row r="365" spans="2:8" ht="12.75">
      <c r="B365" s="36"/>
      <c r="C365" s="36"/>
      <c r="D365" s="36"/>
      <c r="E365" s="36"/>
      <c r="F365" s="36"/>
      <c r="G365" s="36"/>
      <c r="H365" s="37"/>
    </row>
    <row r="366" spans="2:8" ht="12.75">
      <c r="B366" s="36"/>
      <c r="C366" s="36"/>
      <c r="D366" s="36"/>
      <c r="E366" s="36"/>
      <c r="F366" s="36"/>
      <c r="G366" s="36"/>
      <c r="H366" s="37"/>
    </row>
    <row r="367" spans="2:8" ht="12.75">
      <c r="B367" s="36"/>
      <c r="C367" s="36"/>
      <c r="D367" s="36"/>
      <c r="E367" s="36"/>
      <c r="F367" s="36"/>
      <c r="G367" s="36"/>
      <c r="H367" s="37"/>
    </row>
    <row r="368" spans="2:8" ht="12.75">
      <c r="B368" s="36"/>
      <c r="C368" s="36"/>
      <c r="D368" s="36"/>
      <c r="E368" s="36"/>
      <c r="F368" s="36"/>
      <c r="G368" s="36"/>
      <c r="H368" s="37"/>
    </row>
    <row r="369" spans="2:8" ht="12.75">
      <c r="B369" s="36"/>
      <c r="C369" s="36"/>
      <c r="D369" s="36"/>
      <c r="E369" s="36"/>
      <c r="F369" s="36"/>
      <c r="G369" s="36"/>
      <c r="H369" s="37"/>
    </row>
    <row r="370" spans="2:8" ht="12.75">
      <c r="B370" s="36"/>
      <c r="C370" s="36"/>
      <c r="D370" s="36"/>
      <c r="E370" s="36"/>
      <c r="F370" s="36"/>
      <c r="G370" s="36"/>
      <c r="H370" s="37"/>
    </row>
    <row r="371" spans="2:8" ht="12.75">
      <c r="B371" s="36"/>
      <c r="C371" s="36"/>
      <c r="D371" s="36"/>
      <c r="E371" s="36"/>
      <c r="F371" s="36"/>
      <c r="G371" s="36"/>
      <c r="H371" s="37"/>
    </row>
    <row r="372" spans="2:8" ht="12.75">
      <c r="B372" s="36"/>
      <c r="C372" s="36"/>
      <c r="D372" s="36"/>
      <c r="E372" s="36"/>
      <c r="F372" s="36"/>
      <c r="G372" s="36"/>
      <c r="H372" s="37"/>
    </row>
    <row r="373" spans="2:8" ht="12.75">
      <c r="B373" s="36"/>
      <c r="C373" s="36"/>
      <c r="D373" s="36"/>
      <c r="E373" s="36"/>
      <c r="F373" s="36"/>
      <c r="G373" s="36"/>
      <c r="H373" s="37"/>
    </row>
    <row r="374" spans="2:8" ht="12.75">
      <c r="B374" s="36"/>
      <c r="C374" s="36"/>
      <c r="D374" s="36"/>
      <c r="E374" s="36"/>
      <c r="F374" s="36"/>
      <c r="G374" s="36"/>
      <c r="H374" s="37"/>
    </row>
    <row r="375" spans="2:8" ht="12.75">
      <c r="B375" s="36"/>
      <c r="C375" s="36"/>
      <c r="D375" s="36"/>
      <c r="E375" s="36"/>
      <c r="F375" s="36"/>
      <c r="G375" s="36"/>
      <c r="H375" s="37"/>
    </row>
    <row r="376" spans="2:8" ht="12.75">
      <c r="B376" s="36"/>
      <c r="C376" s="36"/>
      <c r="D376" s="36"/>
      <c r="E376" s="36"/>
      <c r="F376" s="36"/>
      <c r="G376" s="36"/>
      <c r="H376" s="37"/>
    </row>
    <row r="377" spans="2:8" ht="12.75">
      <c r="B377" s="36"/>
      <c r="C377" s="36"/>
      <c r="D377" s="36"/>
      <c r="E377" s="36"/>
      <c r="F377" s="36"/>
      <c r="G377" s="36"/>
      <c r="H377" s="37"/>
    </row>
    <row r="378" spans="2:8" ht="12.75">
      <c r="B378" s="36"/>
      <c r="C378" s="36"/>
      <c r="D378" s="36"/>
      <c r="E378" s="36"/>
      <c r="F378" s="36"/>
      <c r="G378" s="36"/>
      <c r="H378" s="37"/>
    </row>
    <row r="379" spans="2:8" ht="12.75">
      <c r="B379" s="36"/>
      <c r="C379" s="36"/>
      <c r="D379" s="36"/>
      <c r="E379" s="36"/>
      <c r="F379" s="36"/>
      <c r="G379" s="36"/>
      <c r="H379" s="37"/>
    </row>
    <row r="380" spans="2:8" ht="12.75">
      <c r="B380" s="36"/>
      <c r="C380" s="36"/>
      <c r="D380" s="36"/>
      <c r="E380" s="36"/>
      <c r="F380" s="36"/>
      <c r="G380" s="36"/>
      <c r="H380" s="37"/>
    </row>
    <row r="381" spans="2:8" ht="12.75">
      <c r="B381" s="36"/>
      <c r="C381" s="36"/>
      <c r="D381" s="36"/>
      <c r="E381" s="36"/>
      <c r="F381" s="36"/>
      <c r="G381" s="36"/>
      <c r="H381" s="37"/>
    </row>
    <row r="382" spans="2:8" ht="12.75">
      <c r="B382" s="36"/>
      <c r="C382" s="36"/>
      <c r="D382" s="36"/>
      <c r="E382" s="36"/>
      <c r="F382" s="36"/>
      <c r="G382" s="36"/>
      <c r="H382" s="37"/>
    </row>
    <row r="383" spans="2:8" ht="12.75">
      <c r="B383" s="36"/>
      <c r="C383" s="36"/>
      <c r="D383" s="36"/>
      <c r="E383" s="36"/>
      <c r="F383" s="36"/>
      <c r="G383" s="36"/>
      <c r="H383" s="37"/>
    </row>
    <row r="384" spans="2:8" ht="12.75">
      <c r="B384" s="36"/>
      <c r="C384" s="36"/>
      <c r="D384" s="36"/>
      <c r="E384" s="36"/>
      <c r="F384" s="36"/>
      <c r="G384" s="36"/>
      <c r="H384" s="37"/>
    </row>
    <row r="385" spans="2:8" ht="12.75">
      <c r="B385" s="36"/>
      <c r="C385" s="36"/>
      <c r="D385" s="36"/>
      <c r="E385" s="36"/>
      <c r="F385" s="36"/>
      <c r="G385" s="36"/>
      <c r="H385" s="37"/>
    </row>
    <row r="386" spans="2:8" ht="12.75">
      <c r="B386" s="36"/>
      <c r="C386" s="36"/>
      <c r="D386" s="36"/>
      <c r="E386" s="36"/>
      <c r="F386" s="36"/>
      <c r="G386" s="36"/>
      <c r="H386" s="37"/>
    </row>
    <row r="387" spans="2:8" ht="12.75">
      <c r="B387" s="36"/>
      <c r="C387" s="36"/>
      <c r="D387" s="36"/>
      <c r="E387" s="36"/>
      <c r="F387" s="36"/>
      <c r="G387" s="36"/>
      <c r="H387" s="37"/>
    </row>
    <row r="388" spans="2:8" ht="12.75">
      <c r="B388" s="36"/>
      <c r="C388" s="36"/>
      <c r="D388" s="36"/>
      <c r="E388" s="36"/>
      <c r="F388" s="36"/>
      <c r="G388" s="36"/>
      <c r="H388" s="37"/>
    </row>
    <row r="389" spans="2:8" ht="12.75">
      <c r="B389" s="36"/>
      <c r="C389" s="36"/>
      <c r="D389" s="36"/>
      <c r="E389" s="36"/>
      <c r="F389" s="36"/>
      <c r="G389" s="36"/>
      <c r="H389" s="37"/>
    </row>
    <row r="390" spans="2:8" ht="12.75">
      <c r="B390" s="36"/>
      <c r="C390" s="36"/>
      <c r="D390" s="36"/>
      <c r="E390" s="36"/>
      <c r="F390" s="36"/>
      <c r="G390" s="36"/>
      <c r="H390" s="37"/>
    </row>
    <row r="391" spans="2:8" ht="12.75">
      <c r="B391" s="36"/>
      <c r="C391" s="36"/>
      <c r="D391" s="36"/>
      <c r="E391" s="36"/>
      <c r="F391" s="36"/>
      <c r="G391" s="36"/>
      <c r="H391" s="37"/>
    </row>
    <row r="392" spans="2:8" ht="12.75">
      <c r="B392" s="36"/>
      <c r="C392" s="36"/>
      <c r="D392" s="36"/>
      <c r="E392" s="36"/>
      <c r="F392" s="36"/>
      <c r="G392" s="36"/>
      <c r="H392" s="37"/>
    </row>
    <row r="393" spans="2:8" ht="12.75">
      <c r="B393" s="36"/>
      <c r="C393" s="36"/>
      <c r="D393" s="36"/>
      <c r="E393" s="36"/>
      <c r="F393" s="36"/>
      <c r="G393" s="36"/>
      <c r="H393" s="37"/>
    </row>
    <row r="394" spans="2:8" ht="12.75">
      <c r="B394" s="36"/>
      <c r="C394" s="36"/>
      <c r="D394" s="36"/>
      <c r="E394" s="36"/>
      <c r="F394" s="36"/>
      <c r="G394" s="36"/>
      <c r="H394" s="37"/>
    </row>
    <row r="395" spans="2:8" ht="12.75">
      <c r="B395" s="36"/>
      <c r="C395" s="36"/>
      <c r="D395" s="36"/>
      <c r="E395" s="36"/>
      <c r="F395" s="36"/>
      <c r="G395" s="36"/>
      <c r="H395" s="37"/>
    </row>
    <row r="396" spans="2:8" ht="12.75">
      <c r="B396" s="36"/>
      <c r="C396" s="36"/>
      <c r="D396" s="36"/>
      <c r="E396" s="36"/>
      <c r="F396" s="36"/>
      <c r="G396" s="36"/>
      <c r="H396" s="37"/>
    </row>
    <row r="397" spans="2:8" ht="12.75">
      <c r="B397" s="36"/>
      <c r="C397" s="36"/>
      <c r="D397" s="36"/>
      <c r="E397" s="36"/>
      <c r="F397" s="36"/>
      <c r="G397" s="36"/>
      <c r="H397" s="37"/>
    </row>
    <row r="398" spans="2:8" ht="12.75">
      <c r="B398" s="36"/>
      <c r="C398" s="36"/>
      <c r="D398" s="36"/>
      <c r="E398" s="36"/>
      <c r="F398" s="36"/>
      <c r="G398" s="36"/>
      <c r="H398" s="37"/>
    </row>
    <row r="399" spans="2:8" ht="12.75">
      <c r="B399" s="36"/>
      <c r="C399" s="36"/>
      <c r="D399" s="36"/>
      <c r="E399" s="36"/>
      <c r="F399" s="36"/>
      <c r="G399" s="36"/>
      <c r="H399" s="37"/>
    </row>
    <row r="400" spans="2:8" ht="12.75">
      <c r="B400" s="36"/>
      <c r="C400" s="36"/>
      <c r="D400" s="36"/>
      <c r="E400" s="36"/>
      <c r="F400" s="36"/>
      <c r="G400" s="36"/>
      <c r="H400" s="37"/>
    </row>
    <row r="401" spans="2:8" ht="12.75">
      <c r="B401" s="36"/>
      <c r="C401" s="36"/>
      <c r="D401" s="36"/>
      <c r="E401" s="36"/>
      <c r="F401" s="36"/>
      <c r="G401" s="36"/>
      <c r="H401" s="37"/>
    </row>
    <row r="402" spans="2:8" ht="12.75">
      <c r="B402" s="36"/>
      <c r="C402" s="36"/>
      <c r="D402" s="36"/>
      <c r="E402" s="36"/>
      <c r="F402" s="36"/>
      <c r="G402" s="36"/>
      <c r="H402" s="37"/>
    </row>
    <row r="403" spans="2:8" ht="12.75">
      <c r="B403" s="36"/>
      <c r="C403" s="36"/>
      <c r="D403" s="36"/>
      <c r="E403" s="36"/>
      <c r="F403" s="36"/>
      <c r="G403" s="36"/>
      <c r="H403" s="37"/>
    </row>
    <row r="404" spans="2:8" ht="12.75">
      <c r="B404" s="36"/>
      <c r="C404" s="36"/>
      <c r="D404" s="36"/>
      <c r="E404" s="36"/>
      <c r="F404" s="36"/>
      <c r="G404" s="36"/>
      <c r="H404" s="37"/>
    </row>
    <row r="405" spans="2:8" ht="12.75">
      <c r="B405" s="36"/>
      <c r="C405" s="36"/>
      <c r="D405" s="36"/>
      <c r="E405" s="36"/>
      <c r="F405" s="36"/>
      <c r="G405" s="36"/>
      <c r="H405" s="37"/>
    </row>
    <row r="406" spans="2:8" ht="12.75">
      <c r="B406" s="36"/>
      <c r="C406" s="36"/>
      <c r="D406" s="36"/>
      <c r="E406" s="36"/>
      <c r="F406" s="36"/>
      <c r="G406" s="36"/>
      <c r="H406" s="37"/>
    </row>
    <row r="407" spans="2:8" ht="12.75">
      <c r="B407" s="36"/>
      <c r="C407" s="36"/>
      <c r="D407" s="36"/>
      <c r="E407" s="36"/>
      <c r="F407" s="36"/>
      <c r="G407" s="36"/>
      <c r="H407" s="37"/>
    </row>
    <row r="408" spans="2:8" ht="12.75">
      <c r="B408" s="36"/>
      <c r="C408" s="36"/>
      <c r="D408" s="36"/>
      <c r="E408" s="36"/>
      <c r="F408" s="36"/>
      <c r="G408" s="36"/>
      <c r="H408" s="37"/>
    </row>
    <row r="409" spans="2:8" ht="12.75">
      <c r="B409" s="36"/>
      <c r="C409" s="36"/>
      <c r="D409" s="36"/>
      <c r="E409" s="36"/>
      <c r="F409" s="36"/>
      <c r="G409" s="36"/>
      <c r="H409" s="37"/>
    </row>
    <row r="410" spans="2:8" ht="12.75">
      <c r="B410" s="36"/>
      <c r="C410" s="36"/>
      <c r="D410" s="36"/>
      <c r="E410" s="36"/>
      <c r="F410" s="36"/>
      <c r="G410" s="36"/>
      <c r="H410" s="37"/>
    </row>
    <row r="411" spans="2:8" ht="12.75">
      <c r="B411" s="36"/>
      <c r="C411" s="36"/>
      <c r="D411" s="36"/>
      <c r="E411" s="36"/>
      <c r="F411" s="36"/>
      <c r="G411" s="36"/>
      <c r="H411" s="37"/>
    </row>
    <row r="412" spans="2:8" ht="12.75">
      <c r="B412" s="36"/>
      <c r="C412" s="36"/>
      <c r="D412" s="36"/>
      <c r="E412" s="36"/>
      <c r="F412" s="36"/>
      <c r="G412" s="36"/>
      <c r="H412" s="37"/>
    </row>
    <row r="413" spans="2:8" ht="12.75">
      <c r="B413" s="36"/>
      <c r="C413" s="36"/>
      <c r="D413" s="36"/>
      <c r="E413" s="36"/>
      <c r="F413" s="36"/>
      <c r="G413" s="36"/>
      <c r="H413" s="37"/>
    </row>
    <row r="414" spans="2:8" ht="12.75">
      <c r="B414" s="36"/>
      <c r="C414" s="36"/>
      <c r="D414" s="36"/>
      <c r="E414" s="36"/>
      <c r="F414" s="36"/>
      <c r="G414" s="36"/>
      <c r="H414" s="37"/>
    </row>
    <row r="415" spans="2:8" ht="12.75">
      <c r="B415" s="36"/>
      <c r="C415" s="36"/>
      <c r="D415" s="36"/>
      <c r="E415" s="36"/>
      <c r="F415" s="36"/>
      <c r="G415" s="36"/>
      <c r="H415" s="37"/>
    </row>
    <row r="416" spans="2:8" ht="12.75">
      <c r="B416" s="36"/>
      <c r="C416" s="36"/>
      <c r="D416" s="36"/>
      <c r="E416" s="36"/>
      <c r="F416" s="36"/>
      <c r="G416" s="36"/>
      <c r="H416" s="37"/>
    </row>
    <row r="417" spans="2:8" ht="12.75">
      <c r="B417" s="36"/>
      <c r="C417" s="36"/>
      <c r="D417" s="36"/>
      <c r="E417" s="36"/>
      <c r="F417" s="36"/>
      <c r="G417" s="36"/>
      <c r="H417" s="37"/>
    </row>
    <row r="418" spans="2:8" ht="12.75">
      <c r="B418" s="36"/>
      <c r="C418" s="36"/>
      <c r="D418" s="36"/>
      <c r="E418" s="36"/>
      <c r="F418" s="36"/>
      <c r="G418" s="36"/>
      <c r="H418" s="37"/>
    </row>
    <row r="419" spans="2:8" ht="12.75">
      <c r="B419" s="36"/>
      <c r="C419" s="36"/>
      <c r="D419" s="36"/>
      <c r="E419" s="36"/>
      <c r="F419" s="36"/>
      <c r="G419" s="36"/>
      <c r="H419" s="37"/>
    </row>
    <row r="420" spans="2:8" ht="12.75">
      <c r="B420" s="36"/>
      <c r="C420" s="36"/>
      <c r="D420" s="36"/>
      <c r="E420" s="36"/>
      <c r="F420" s="36"/>
      <c r="G420" s="36"/>
      <c r="H420" s="37"/>
    </row>
    <row r="421" spans="2:8" ht="12.75">
      <c r="B421" s="36"/>
      <c r="C421" s="36"/>
      <c r="D421" s="36"/>
      <c r="E421" s="36"/>
      <c r="F421" s="36"/>
      <c r="G421" s="36"/>
      <c r="H421" s="37"/>
    </row>
    <row r="422" spans="2:8" ht="12.75">
      <c r="B422" s="36"/>
      <c r="C422" s="36"/>
      <c r="D422" s="36"/>
      <c r="E422" s="36"/>
      <c r="F422" s="36"/>
      <c r="G422" s="36"/>
      <c r="H422" s="37"/>
    </row>
    <row r="423" spans="2:8" ht="12.75">
      <c r="B423" s="36"/>
      <c r="C423" s="36"/>
      <c r="D423" s="36"/>
      <c r="E423" s="36"/>
      <c r="F423" s="36"/>
      <c r="G423" s="36"/>
      <c r="H423" s="37"/>
    </row>
    <row r="424" spans="2:8" ht="12.75">
      <c r="B424" s="36"/>
      <c r="C424" s="36"/>
      <c r="D424" s="36"/>
      <c r="E424" s="36"/>
      <c r="F424" s="36"/>
      <c r="G424" s="36"/>
      <c r="H424" s="37"/>
    </row>
    <row r="425" spans="2:8" ht="12.75">
      <c r="B425" s="36"/>
      <c r="C425" s="36"/>
      <c r="D425" s="36"/>
      <c r="E425" s="36"/>
      <c r="F425" s="36"/>
      <c r="G425" s="36"/>
      <c r="H425" s="37"/>
    </row>
    <row r="426" spans="2:8" ht="12.75">
      <c r="B426" s="36"/>
      <c r="C426" s="36"/>
      <c r="D426" s="36"/>
      <c r="E426" s="36"/>
      <c r="F426" s="36"/>
      <c r="G426" s="36"/>
      <c r="H426" s="37"/>
    </row>
    <row r="427" spans="2:8" ht="12.75">
      <c r="B427" s="36"/>
      <c r="C427" s="36"/>
      <c r="D427" s="36"/>
      <c r="E427" s="36"/>
      <c r="F427" s="36"/>
      <c r="G427" s="36"/>
      <c r="H427" s="37"/>
    </row>
    <row r="428" spans="2:8" ht="12.75">
      <c r="B428" s="36"/>
      <c r="C428" s="36"/>
      <c r="D428" s="36"/>
      <c r="E428" s="36"/>
      <c r="F428" s="36"/>
      <c r="G428" s="36"/>
      <c r="H428" s="37"/>
    </row>
    <row r="429" spans="2:8" ht="12.75">
      <c r="B429" s="36"/>
      <c r="C429" s="36"/>
      <c r="D429" s="36"/>
      <c r="E429" s="36"/>
      <c r="F429" s="36"/>
      <c r="G429" s="36"/>
      <c r="H429" s="37"/>
    </row>
    <row r="430" spans="2:8" ht="12.75">
      <c r="B430" s="36"/>
      <c r="C430" s="36"/>
      <c r="D430" s="36"/>
      <c r="E430" s="36"/>
      <c r="F430" s="36"/>
      <c r="G430" s="36"/>
      <c r="H430" s="37"/>
    </row>
    <row r="431" spans="2:8" ht="12.75">
      <c r="B431" s="36"/>
      <c r="C431" s="36"/>
      <c r="D431" s="36"/>
      <c r="E431" s="36"/>
      <c r="F431" s="36"/>
      <c r="G431" s="36"/>
      <c r="H431" s="37"/>
    </row>
    <row r="432" spans="2:8" ht="12.75">
      <c r="B432" s="36"/>
      <c r="C432" s="36"/>
      <c r="D432" s="36"/>
      <c r="E432" s="36"/>
      <c r="F432" s="36"/>
      <c r="G432" s="36"/>
      <c r="H432" s="37"/>
    </row>
    <row r="433" spans="2:8" ht="12.75">
      <c r="B433" s="36"/>
      <c r="C433" s="36"/>
      <c r="D433" s="36"/>
      <c r="E433" s="36"/>
      <c r="F433" s="36"/>
      <c r="G433" s="36"/>
      <c r="H433" s="37"/>
    </row>
    <row r="434" spans="2:8" ht="12.75">
      <c r="B434" s="36"/>
      <c r="C434" s="36"/>
      <c r="D434" s="36"/>
      <c r="E434" s="36"/>
      <c r="F434" s="36"/>
      <c r="G434" s="36"/>
      <c r="H434" s="37"/>
    </row>
    <row r="435" spans="2:8" ht="12.75">
      <c r="B435" s="36"/>
      <c r="C435" s="36"/>
      <c r="D435" s="36"/>
      <c r="E435" s="36"/>
      <c r="F435" s="36"/>
      <c r="G435" s="36"/>
      <c r="H435" s="37"/>
    </row>
    <row r="436" spans="2:8" ht="12.75">
      <c r="B436" s="36"/>
      <c r="C436" s="36"/>
      <c r="D436" s="36"/>
      <c r="E436" s="36"/>
      <c r="F436" s="36"/>
      <c r="G436" s="36"/>
      <c r="H436" s="37"/>
    </row>
    <row r="437" spans="2:8" ht="12.75">
      <c r="B437" s="36"/>
      <c r="C437" s="36"/>
      <c r="D437" s="36"/>
      <c r="E437" s="36"/>
      <c r="F437" s="36"/>
      <c r="G437" s="36"/>
      <c r="H437" s="37"/>
    </row>
    <row r="438" spans="2:8" ht="12.75">
      <c r="B438" s="36"/>
      <c r="C438" s="36"/>
      <c r="D438" s="36"/>
      <c r="E438" s="36"/>
      <c r="F438" s="36"/>
      <c r="G438" s="36"/>
      <c r="H438" s="37"/>
    </row>
    <row r="439" spans="2:8" ht="12.75">
      <c r="B439" s="36"/>
      <c r="C439" s="36"/>
      <c r="D439" s="36"/>
      <c r="E439" s="36"/>
      <c r="F439" s="36"/>
      <c r="G439" s="36"/>
      <c r="H439" s="37"/>
    </row>
    <row r="440" spans="2:8" ht="12.75">
      <c r="B440" s="36"/>
      <c r="C440" s="36"/>
      <c r="D440" s="36"/>
      <c r="E440" s="36"/>
      <c r="F440" s="36"/>
      <c r="G440" s="36"/>
      <c r="H440" s="37"/>
    </row>
    <row r="441" spans="2:8" ht="12.75">
      <c r="B441" s="36"/>
      <c r="C441" s="36"/>
      <c r="D441" s="36"/>
      <c r="E441" s="36"/>
      <c r="F441" s="36"/>
      <c r="G441" s="36"/>
      <c r="H441" s="37"/>
    </row>
    <row r="442" spans="2:8" ht="12.75">
      <c r="B442" s="36"/>
      <c r="C442" s="36"/>
      <c r="D442" s="36"/>
      <c r="E442" s="36"/>
      <c r="F442" s="36"/>
      <c r="G442" s="36"/>
      <c r="H442" s="37"/>
    </row>
    <row r="443" spans="2:8" ht="12.75">
      <c r="B443" s="36"/>
      <c r="C443" s="36"/>
      <c r="D443" s="36"/>
      <c r="E443" s="36"/>
      <c r="F443" s="36"/>
      <c r="G443" s="36"/>
      <c r="H443" s="37"/>
    </row>
  </sheetData>
  <sheetProtection/>
  <autoFilter ref="B8:H194"/>
  <mergeCells count="3">
    <mergeCell ref="A5:H5"/>
    <mergeCell ref="A6:H6"/>
    <mergeCell ref="L7:N7"/>
  </mergeCells>
  <printOptions/>
  <pageMargins left="0.1968503937007874" right="0.1968503937007874" top="0.1968503937007874" bottom="0.1968503937007874" header="0" footer="0"/>
  <pageSetup fitToHeight="29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User</cp:lastModifiedBy>
  <cp:lastPrinted>2014-12-29T06:38:02Z</cp:lastPrinted>
  <dcterms:created xsi:type="dcterms:W3CDTF">2006-01-02T09:39:36Z</dcterms:created>
  <dcterms:modified xsi:type="dcterms:W3CDTF">2014-12-29T06:40:49Z</dcterms:modified>
  <cp:category/>
  <cp:version/>
  <cp:contentType/>
  <cp:contentStatus/>
</cp:coreProperties>
</file>