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770" windowWidth="14940" windowHeight="7815" activeTab="0"/>
  </bookViews>
  <sheets>
    <sheet name="в бюджет" sheetId="1" r:id="rId1"/>
  </sheets>
  <definedNames>
    <definedName name="_xlnm._FilterDatabase" localSheetId="0" hidden="1">'в бюджет'!$B$8:$H$200</definedName>
    <definedName name="_xlnm.Print_Area" localSheetId="0">'в бюджет'!$A$1:$H$201</definedName>
  </definedNames>
  <calcPr fullCalcOnLoad="1"/>
</workbook>
</file>

<file path=xl/sharedStrings.xml><?xml version="1.0" encoding="utf-8"?>
<sst xmlns="http://schemas.openxmlformats.org/spreadsheetml/2006/main" count="1016" uniqueCount="253">
  <si>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</si>
  <si>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Доплата к пенсии муниципальных служащих в рамках непрограмного напрвления деятельности (Социальное обеспечение и иные выплаты населению)</t>
  </si>
  <si>
    <t>02 2 4100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</si>
  <si>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</si>
  <si>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Социальное пособие на погребение (Социальное обеспечение и иные выплаты населению)</t>
  </si>
  <si>
    <t>02 3 4300</t>
  </si>
  <si>
    <t>Оплата жилищно-коммунальных услуг отдельным категориям граждан (Социальное обеспечение и иные выплаты населению)</t>
  </si>
  <si>
    <t>02 1 5250</t>
  </si>
  <si>
    <t>Субсидии населению на оплату жилищно-коммунальных услуг (Социальное обеспечение и иные выплаты населению)</t>
  </si>
  <si>
    <t>02 3 7480</t>
  </si>
  <si>
    <t>02 3 7510</t>
  </si>
  <si>
    <t>02 3 7520</t>
  </si>
  <si>
    <t>02 3 7530</t>
  </si>
  <si>
    <t>02 3 7540</t>
  </si>
  <si>
    <t>02 3 7550</t>
  </si>
  <si>
    <t>Предоставление коммунальных социальных выплат по оплате  коммунальных услуг гражданам (КСВ) (Социальное обеспечение и иные выплаты населению)</t>
  </si>
  <si>
    <t>02 3 7566</t>
  </si>
  <si>
    <t>02 2 5381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</si>
  <si>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порядке, определеннм в соответствии со ст.13 и 4 Федерального закона от 19.05.1995 № 81-ФЗ "О государственных пособиях гражданам, имеющим детей" (Социальное обеспечение и иные выплаты населению)</t>
  </si>
  <si>
    <t>Единовременное пособие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 11 и 4 Федерального закона от 19.05.1995 № 81-ФЗ "О государственных пособиях гражданам, имеющим детей" (Социальное пособие и иные выплаты населению)</t>
  </si>
  <si>
    <t>02 2 5385</t>
  </si>
  <si>
    <t>ОБРАЗОВАНИЕ</t>
  </si>
  <si>
    <t>Расходы на обеспечение деятельности (оказание услуг) подведомственных учреждений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</si>
  <si>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Выравнивание бюджетной обеспеченности поселений  из районного фонда финансовой поддержки (Межбюджетные трансферты)</t>
  </si>
  <si>
    <t>500</t>
  </si>
  <si>
    <t>99 9 0110</t>
  </si>
  <si>
    <t>НАЦИОНАЛЬНАЯ ЭКОНОМИКА</t>
  </si>
  <si>
    <t>ЗДРАВООХРАНЕНИЕ</t>
  </si>
  <si>
    <t>СОЦИАЛЬНАЯ ПОЛИТИКА</t>
  </si>
  <si>
    <t>ФИЗИЧЕСКАЯ КУЛЬТУРА И СПОРТ</t>
  </si>
  <si>
    <t>Мероприятия в области физической культуры и спорта (Закупка товаров, работ и услуг для государственных (муниципальных) нужд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</si>
  <si>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</si>
  <si>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</si>
  <si>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Мероприятия по проведению выборов депутатов в законодательные (представительные) органы местного самоуправления муниципального района в рамках непрограммного направления деятельности "Обеспечение проведения выборов" (Закупка товаров, работ и услуг для государственных (муниципальных) нужд)</t>
  </si>
  <si>
    <t xml:space="preserve">Другие вопросы в области физической культуры и спорта </t>
  </si>
  <si>
    <t>Охрана семьи и детства</t>
  </si>
  <si>
    <t>09 1 2010</t>
  </si>
  <si>
    <t>Дошкольное образование</t>
  </si>
  <si>
    <t>14 1 8400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</si>
  <si>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(Закупка товаров, работ и услуг для государственных (муниципальных) нужд)</t>
  </si>
  <si>
    <t>77 1 2114</t>
  </si>
  <si>
    <t xml:space="preserve">01 </t>
  </si>
  <si>
    <t>99 9 1011</t>
  </si>
  <si>
    <t>99 9 1012</t>
  </si>
  <si>
    <t>99 9 1014</t>
  </si>
  <si>
    <t>Ремонт автомобильных дорог общего пользования в границах муниципального района в рамках непрограмного направления деятельности "Мероприятия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района" (Закупка товаров, работ и услуг для государственных (муниципальных) нужд)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</si>
  <si>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</si>
  <si>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</si>
  <si>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</si>
  <si>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</si>
  <si>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</si>
  <si>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</si>
  <si>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</si>
  <si>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</si>
  <si>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</si>
  <si>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</si>
  <si>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</si>
  <si>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</si>
  <si>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</si>
  <si>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</si>
  <si>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</si>
  <si>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</si>
  <si>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</si>
  <si>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</si>
  <si>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</si>
  <si>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</si>
  <si>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</si>
  <si>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00</t>
  </si>
  <si>
    <t>к Решению Совета Урупского муниципального района</t>
  </si>
  <si>
    <t>311</t>
  </si>
  <si>
    <t>353</t>
  </si>
  <si>
    <t>354</t>
  </si>
  <si>
    <t>Пенсионное обеспечение</t>
  </si>
  <si>
    <t>Ведомственная структура  расходов бюджета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</si>
  <si>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</si>
  <si>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</si>
  <si>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</si>
  <si>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</si>
  <si>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</si>
  <si>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</si>
  <si>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</si>
  <si>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</si>
  <si>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</si>
  <si>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358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</si>
  <si>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</si>
  <si>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</si>
  <si>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</si>
  <si>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</si>
  <si>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 xml:space="preserve">Другие вопросы в области культуры, кинематограции 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</si>
  <si>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</si>
  <si>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</si>
  <si>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</si>
  <si>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</si>
  <si>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</si>
  <si>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>Приложение 7</t>
  </si>
  <si>
    <t>Муниципальное казенное 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</si>
  <si>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</si>
  <si>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</si>
  <si>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Валя-11263,2</t>
  </si>
  <si>
    <t>Ира- 11577,4</t>
  </si>
  <si>
    <t>тыс. рублей</t>
  </si>
  <si>
    <t>Всего</t>
  </si>
  <si>
    <t>Урупского муниципального района на 2014 год</t>
  </si>
  <si>
    <t xml:space="preserve">Муниципальное казенное  учреждение  дополнительного образования "Детская школа искусств Урупского муниципального района" </t>
  </si>
  <si>
    <t>352</t>
  </si>
  <si>
    <t xml:space="preserve">Наименование главных распорядителей бюджетных средств </t>
  </si>
  <si>
    <t>200</t>
  </si>
  <si>
    <t>77 1 2211</t>
  </si>
  <si>
    <t>100</t>
  </si>
  <si>
    <t>77 1 2201</t>
  </si>
  <si>
    <t xml:space="preserve">77 1 2201 </t>
  </si>
  <si>
    <t>77 2 1259</t>
  </si>
  <si>
    <t>99 9 1013</t>
  </si>
  <si>
    <t>300</t>
  </si>
  <si>
    <t xml:space="preserve">05 1 4210 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</si>
  <si>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на организацию оказания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Карачаево-Черкесской Республики бесплатной медицинской помощи (Предоставление субсидий бюджетным, автономным учреждениям и иным некоммерческим организациям)</t>
  </si>
  <si>
    <t>05 1 4220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</si>
  <si>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</si>
  <si>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</si>
  <si>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</si>
  <si>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</si>
  <si>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</si>
  <si>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Резервные фонды</t>
  </si>
  <si>
    <t xml:space="preserve">Предепреждение и ликвидация последствий  чрезвычайных ситуаций  природного и техногенного характера, гражданская оборона </t>
  </si>
  <si>
    <t>НАЦИОНАЛЬНАЯ БЕЗОПАСНОСТЬ И ПРАВООХРАНИТЕЛЬНАЯ ДЕЯТЕЛЬНОСТЬ</t>
  </si>
  <si>
    <t>Сельское хозяйство и рыболовство</t>
  </si>
  <si>
    <t>Другие вопросы в области жилищно-коммунального хозяйства</t>
  </si>
  <si>
    <t>ЖИЛИЩНО-КОММУНАЛЬНОЕ ХОЗЯЙСТВО</t>
  </si>
  <si>
    <t xml:space="preserve">72 1 1011 </t>
  </si>
  <si>
    <t>72 2 1011</t>
  </si>
  <si>
    <t>72 2 1019</t>
  </si>
  <si>
    <t xml:space="preserve">72 2 1011 </t>
  </si>
  <si>
    <t>Проведение мероприятий в рамках муниципальной адресной программы "Газификация Урупского муниципального района Карачаево-Черкесской Республики на 2013-2015 годы" (Закупка товаров, работ и услуг для государственных (муниципальных) нужд)</t>
  </si>
  <si>
    <t>01 0 2041</t>
  </si>
  <si>
    <t>Проведение мероприятий в рамках муниципальной целевой программы "Безопасность образовательного учреждения на 2014-2017 годы" (Закупка товаров, работ и услуг для государственных (муниципальных) нужд)</t>
  </si>
  <si>
    <t>02 0 2042</t>
  </si>
  <si>
    <t>Проведение мероприятий в рамках муниципальной целевой программы "Реконструкция кровель и капитальный ремонт культурно-досуговых учреждений Урупского муниципального района Карачаево-Черкесской Республики на 2014-2016 годы" (Закупка товаров, работ и услуг для государственных (муниципальных) нужд)</t>
  </si>
  <si>
    <t>Проведение мероприятий в рамках муниципальной целевой программы "Противодействие коррупции в Урупском муниципальном районе Карапчаево-Черкесской Республики на 2013-2014 годы" (Закупка товаров, работ и услуг для государственных (муниципальных) нужд)</t>
  </si>
  <si>
    <t>04 0 2044</t>
  </si>
  <si>
    <t>03 0 2043</t>
  </si>
  <si>
    <t>Проведение мероприятий  в рамках муниципальной целевой программы "Развитие физической культуры и спорта в  Урупском муниципальном районе  на 2012-2016 годы" (Закупка товаров, работ и услуг для государственных (муниципальных) нужд)</t>
  </si>
  <si>
    <t>06 0 2046</t>
  </si>
  <si>
    <t>Проведение мероприятий  в рамках муниципальной целевой комплексной программы "Профилактика правонарушений в Урупском муниципальном районе на 2012-2015 годы" (Закупка товаров, работ и услуг для государственных (муниципальных) нужд)</t>
  </si>
  <si>
    <t>07 0 2047</t>
  </si>
  <si>
    <t>Проведение мероприятий в рамках муниципальной комплексной целевой программы "Комплексные меры противодействия злоупотреблению наркотическим средствами и их незаконному обороту в Урупском муниципальном районе на 2012-2015 годы" (Закупка товаров, работ и услуг для государственных (муниципальных) нужд)</t>
  </si>
  <si>
    <t>11 0 2051</t>
  </si>
  <si>
    <t>Проведение мероприятий в рамках муниципальной целевой программы Привлечение молодых специалистов в сферу образования Урупского муниципального района на 2012-2015 годы" (Закупка товаров, работ и услуг для государственных (муниципальных) нужд)</t>
  </si>
  <si>
    <t>08 0 2048</t>
  </si>
  <si>
    <t>Проведение мероприятий в рамках муниципальной целевой программы "Патриотическое воспитание граждан Урупского муниципального района на 2013-2016 годы" (Закупка товаров, работ и услуг для государственных (муниципальных) нужд)</t>
  </si>
  <si>
    <t>10 0 2050</t>
  </si>
  <si>
    <t>Проведение мероприятий в рамках районной целевой программы "Развитие образования в Урупском муниципальном районе на 2011-2015 годы" и "Инновационного проекта перспективного развития системы образования в Урупском муниципальном районе на 2011-2015 годы" (Закупка товаров, работ и услуг для государственных (муниципальных) нужд)</t>
  </si>
  <si>
    <t>12 0 2052</t>
  </si>
  <si>
    <t>Проведение мероприятий в рамках целевой программы муниципального района "Обеспечение жильем молодых семей на 2011-2015 годы"(Социальное обеспечение и иные выплаты населению)</t>
  </si>
  <si>
    <t>Проведение мероприятий  в рамках муниципальной целевой программы "Доступная среда  на 2012-2015 годы в Урупском муниципальном районе" (Закупка товаров, работ и услуг для государственных (муниципальных) нужд)</t>
  </si>
  <si>
    <t>09 0 2049</t>
  </si>
  <si>
    <t>13 0 2053</t>
  </si>
  <si>
    <t>99 9 8002</t>
  </si>
  <si>
    <t>99 9 8003</t>
  </si>
  <si>
    <t>Резервные фонды органов местного самоуправления в рамках непрограмного направления деятельности (Иные бюджетные ассигнования)</t>
  </si>
  <si>
    <t>99 9 2005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</si>
  <si>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в рамках непрограмного направления деятельности (Иные бюджетные ассигнования)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</si>
  <si>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 на организацию оказания медицинской помощи в муниципальных учреждениях здравоохранения в соответствии с Территориальной программой государственных гарантий оказания гражданам Карачаево-Черкесской Республики бесплатной медицинской помощи (Предоставление субсидий бюджетным, автономным учреждениям и иным некоммерческим организациям)</t>
  </si>
  <si>
    <t>99 9 2006</t>
  </si>
  <si>
    <t>99 9 6009</t>
  </si>
  <si>
    <t>99 9 8004</t>
  </si>
  <si>
    <t>77 7 1359</t>
  </si>
  <si>
    <t>77 7 1759</t>
  </si>
  <si>
    <t>99 9 8005</t>
  </si>
  <si>
    <t>77 7 1859</t>
  </si>
  <si>
    <t>99 9 8006</t>
  </si>
  <si>
    <t>99 9 8007</t>
  </si>
  <si>
    <t>77 7 1159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</si>
  <si>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типа)(Социальное обеспечение и иные выплаты населению)</t>
  </si>
  <si>
    <t>77 7 1459</t>
  </si>
  <si>
    <t>77 7 1559</t>
  </si>
  <si>
    <t>77 7 1659</t>
  </si>
  <si>
    <t>77 1 4600</t>
  </si>
  <si>
    <t>71 1 1011</t>
  </si>
  <si>
    <t>71 2 1011</t>
  </si>
  <si>
    <t>71 2 1019</t>
  </si>
  <si>
    <t>77 7 1959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</si>
  <si>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</si>
  <si>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(Иные бюджетные ассигнования)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</si>
  <si>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</si>
  <si>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(Иные бюджетные ассигнования)</t>
  </si>
  <si>
    <t>Ежемесячное социальное пособие на ребенка (Социальное обеспечение и иные выплаты населению)</t>
  </si>
  <si>
    <t>от    25.12.2013  № 37</t>
  </si>
  <si>
    <t>73 1 1011</t>
  </si>
  <si>
    <t>73 2 1011</t>
  </si>
  <si>
    <t>73 2 1019</t>
  </si>
  <si>
    <t xml:space="preserve">73 2 1019 </t>
  </si>
  <si>
    <t>99 9 8008</t>
  </si>
  <si>
    <t>Обеспечение мер социальной поддержки многодетных семей  (Социальное обеспечение и иные выплаты населению)</t>
  </si>
  <si>
    <t>Обеспечение мер социальной поддержки ветеранов труда(Социальное обеспечение и иные выплаты населению)</t>
  </si>
  <si>
    <t>Обеспечение мер социальной поддержки тружеников тыла(Социальное обеспечение и иные выплаты населению)</t>
  </si>
  <si>
    <t xml:space="preserve">Обеспечение мер социальной поддержки ветеранов труда  Карачаево-Черкесской Республики (Социальное обеспечение и иные выпаты населению) </t>
  </si>
  <si>
    <t>Обеспечение мер социальной поддержки реабилитированных лиц и лиц, признанных пострадавшими от политических репрессий(Социальное обеспечение и иные выплаты населению)</t>
  </si>
  <si>
    <t>02 2 5084</t>
  </si>
  <si>
    <t>09 2 2013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</si>
  <si>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</si>
  <si>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05 0 2045</t>
  </si>
  <si>
    <t>Проведение мероприятий в рамках муниципальной целевой программы "Эффективное использование земель сельскохозяйственного назначения на территории Урупского муниципального района в 2014 году" (Закупка товаров, работ и услуг для государственных (муниципальных) нужд)</t>
  </si>
  <si>
    <t xml:space="preserve">Расходы на выплаты по оплате труда работников органов местного самоуправления по обеспечению деятельности Главы местной администрации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</si>
  <si>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</si>
  <si>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(Закупка товаров, работ и услуг для государственных (муниципальных) нужд) </t>
  </si>
  <si>
    <t xml:space="preserve">Расходы на обеспечение функций органами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(Иные бюджетные ассигнования) </t>
  </si>
  <si>
    <t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</si>
  <si>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в рамках непрограмного направления деятельности (Закупка товаров, работ и услуг для государственных (муниципальных) нужд) </t>
  </si>
  <si>
    <t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</si>
  <si>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Закона Карачаев-Черкесской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  </t>
  </si>
  <si>
    <t>Реализация Закона Карачаев-Черкесской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</si>
  <si>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в рамках непрограмного направления деятельности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</si>
  <si>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по обеспечению деятельности исполнительных органов муниципального образования в рамках непрограмного направления деятельности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</si>
  <si>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</si>
  <si>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</si>
  <si>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</si>
  <si>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учреждений (внешкольных) в рамках непрограмного направления деятельности (Иные бюджетные ассигнования)</t>
  </si>
  <si>
    <t>Расходы на обеспечение деятельности (оказание услуг) подведомственных учреждений культуры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</si>
  <si>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(Закупка товаров, работ и услуг для государственных (муниципальных) нужд)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</si>
  <si>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</si>
  <si>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Расходы на обеспечение деятельности (оказание услуг) подведомственных учреждений (бухгалтерии)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</si>
  <si>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жильем молодых семей за счет средств республиканского бюджета</t>
  </si>
  <si>
    <t xml:space="preserve">Расходы на обеспечение деятельности (оказание услуг) подведомственных учреждений дошкольного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</si>
  <si>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 xml:space="preserve">Расходы на обеспечение деятельности (оказание услуг) подведомственных учреждений дошкольного образования в рамках непрограмного направления деятельности (Закупка товаров, работ и услуг для государственных( муниципальных) нужд) </t>
  </si>
  <si>
    <t xml:space="preserve">Расходы на обеспечение деятельности (оказание услуг) подведомственных учреждений дошкольного образования в расках непрограмного направления деятельности (Иные бюджетные ассигнования) </t>
  </si>
  <si>
    <t xml:space="preserve">Реализация  образовательных программ в дошкольных образовательных учреждениях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 </t>
  </si>
  <si>
    <t xml:space="preserve">Проведение мероприятий по обеспечению деятельности (оказание услуг) подведомственных учреждений дошкольного образования в рамках непрограмного направления деятельности (Расходы на выплаты персоналу вцелях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фондами)) </t>
  </si>
  <si>
    <t xml:space="preserve">Проведение мероприятий по обеспечению деятельности (оказание услуг) подведомственных учреждений дошкольного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</si>
  <si>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 xml:space="preserve">Проведение мероприятий по обеспечению деятельности (оказание услуг) подведомственных учреждений дошкольного образования в рамках непрограмного направления деятельности (Иные бюджетные ассигнования) </t>
  </si>
  <si>
    <t xml:space="preserve"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(Закупка товаров, работ и услуг для государственных( муниципальных) нужд) </t>
  </si>
  <si>
    <t xml:space="preserve">Расходы на обеспечение деятельности (оказание услуг) подведомственных общеобразовательных учреждений в рамках непрограмного направления деятельности (Иные бюджетные ассигнования) </t>
  </si>
  <si>
    <r>
      <t>Реализация  основных общеобразовательных программ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казеннымии учреждениями, органами управления государственными внебюджетными фондами)</t>
    </r>
    <r>
      <rPr>
        <sz val="9"/>
        <color indexed="10"/>
        <rFont val="Arial Cyr"/>
        <family val="0"/>
      </rPr>
      <t xml:space="preserve"> </t>
    </r>
  </si>
  <si>
    <r>
      <t>Реализация  основных общеобразовательных программ в рамках непрограмного направления деятельности (Закупка товаров, работ и услуг для государственных (муниципальных) нужд</t>
    </r>
    <r>
      <rPr>
        <sz val="9"/>
        <color indexed="10"/>
        <rFont val="Arial Cyr"/>
        <family val="0"/>
      </rPr>
      <t xml:space="preserve"> )</t>
    </r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</si>
  <si>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</si>
  <si>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в рамках непрограмного направления деятельности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</si>
  <si>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(централизованной бухгалтерии)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</si>
  <si>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(централизованной бухгалтерии) в рамках непрограмного направления деятельности (Закупка товаров, работ и услуг для государственных( муниципальных) нужд)</t>
  </si>
  <si>
    <t>Расходы на обеспечение деятельности (оказание услуг) подведомственных учреждений (централизованной бухгалтерии) в рамках непрограмного направления деятельности (Иные бюджетные ассигнования)</t>
  </si>
  <si>
    <t>Расходы на обеспечение деятельности (оказание услуг) подведомственных учреждений (методического кабинета)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</si>
  <si>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подведомственных учреждений (методического кабинета) в рамках непрограмного направления деятельности (Закупка товаров, работ и услуг для государственных( муниципальных) нужд)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</si>
  <si>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рамках непрограммного направления деятельности  (Социальное обеспечение и иные выплаты населению)</t>
  </si>
  <si>
    <t>Расходы на выплаты по оплате труда работников органов местного самоуправления по обеспечению деятельности Заместителя председателя представительного органа 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</si>
  <si>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выплаты по оплате труда органов местного самоуправления по обеспечению деятельности представительного органа муниципального образования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</si>
  <si>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по обеспечению деятельности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</si>
  <si>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 xml:space="preserve">Расходы на выплаты по оплате труда работников органов местного самоуправления по обеспечению деятельности Председателя контрольно-счетной комиссии  представительного органа муниципального образования 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</si>
  <si>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по обеспечению деятельности контрольно-счетной комиссии представительного органа муниципального образования в рамках непрограмного направления деятельности (Закупка товаров, работ и услуг для государственных (муниципальных нужд) </t>
  </si>
  <si>
    <t>Расходы на обеспечение деятельности (оказание услуг) подведомственных учреждений библиотечной системы в рамках непрограмного направления деятельности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</si>
  <si>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Возмещение расходов, связанных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(Закупка товаров, работ и услуг для государственных (муниципальных) нужд)</t>
  </si>
  <si>
    <t>Возмещение расходов, связанных с предоставлением мер социальной поддержки по оплате жилых помещений, отопления и освещения пенсионерам культуры,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</si>
  <si>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 xml:space="preserve">Проведение мероприятий по обеспечению деятельности (оказание услуг) подведомственных учреждений (внешкольных) в рамках непрограмного направления деятельности (Закупка товаров, работ и услуг для государственных( муниципальных) нужд) </t>
  </si>
  <si>
    <t xml:space="preserve">Проведение мероприятий по обеспечению деятельности (оказание услуг) подведомственных учреждений (внешкольных)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</si>
  <si>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Расходы на выплаты по оплате труда работников органов местного самоуправления по обеспечению деятельности контрольно-счетной комиссии  представительного органа муниципального образования  в рамках непрограмного направления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</si>
  <si>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по обеспечению деятельности контрольно-счетной комиссии представительного органа муниципального образования в рамках непрограмного направления деятельности (Иные бюджетные ассигнования)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</si>
</sst>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_р_._-;\-* #,##0.0_р_._-;_-* &quot;-&quot;??_р_._-;_-@_-"/>
  </numFmts>
  <fonts count="45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170" fontId="3" fillId="0" borderId="11" xfId="0" applyNumberFormat="1" applyFont="1" applyFill="1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170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0" fillId="0" borderId="12" xfId="0" applyNumberForma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0" fontId="3" fillId="34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170" fontId="3" fillId="33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170" fontId="7" fillId="35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70" fontId="3" fillId="35" borderId="11" xfId="0" applyNumberFormat="1" applyFont="1" applyFill="1" applyBorder="1" applyAlignment="1">
      <alignment horizontal="center" vertical="center"/>
    </xf>
    <xf numFmtId="170" fontId="7" fillId="35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170" fontId="7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 wrapText="1"/>
    </xf>
    <xf numFmtId="170" fontId="3" fillId="33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170" fontId="7" fillId="33" borderId="0" xfId="0" applyNumberFormat="1" applyFont="1" applyFill="1" applyBorder="1" applyAlignment="1">
      <alignment horizontal="center" vertical="center"/>
    </xf>
    <xf numFmtId="170" fontId="3" fillId="34" borderId="18" xfId="0" applyNumberFormat="1" applyFont="1" applyFill="1" applyBorder="1" applyAlignment="1">
      <alignment horizontal="center" vertical="center"/>
    </xf>
    <xf numFmtId="170" fontId="3" fillId="34" borderId="19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0"/>
  <sheetViews>
    <sheetView tabSelected="1" view="pageBreakPreview" zoomScaleSheetLayoutView="100" workbookViewId="0" topLeftCell="B1">
      <selection activeCell="X14" sqref="X14"/>
    </sheetView>
  </sheetViews>
  <sheetFormatPr defaultColWidth="9.00390625" defaultRowHeight="12.75"/>
  <cols>
    <col min="1" max="1" width="4.625" style="4" customWidth="1"/>
    <col min="2" max="2" width="47.625" style="5" customWidth="1"/>
    <col min="3" max="3" width="7.125" style="5" customWidth="1"/>
    <col min="4" max="5" width="5.125" style="5" customWidth="1"/>
    <col min="6" max="6" width="11.125" style="5" customWidth="1"/>
    <col min="7" max="7" width="6.25390625" style="5" customWidth="1"/>
    <col min="8" max="8" width="11.75390625" style="6" customWidth="1"/>
    <col min="9" max="9" width="0.12890625" style="0" hidden="1" customWidth="1"/>
    <col min="10" max="10" width="8.875" style="0" hidden="1" customWidth="1"/>
    <col min="11" max="11" width="12.625" style="0" hidden="1" customWidth="1"/>
    <col min="12" max="12" width="10.75390625" style="0" hidden="1" customWidth="1"/>
    <col min="13" max="13" width="0.12890625" style="0" hidden="1" customWidth="1"/>
    <col min="14" max="14" width="10.00390625" style="0" hidden="1" customWidth="1"/>
    <col min="15" max="15" width="10.375" style="0" hidden="1" customWidth="1"/>
    <col min="16" max="16" width="11.75390625" style="0" hidden="1" customWidth="1"/>
    <col min="17" max="17" width="9.625" style="0" hidden="1" customWidth="1"/>
    <col min="18" max="18" width="14.375" style="0" hidden="1" customWidth="1"/>
  </cols>
  <sheetData>
    <row r="1" spans="1:18" ht="12.75">
      <c r="A1" s="2"/>
      <c r="B1" s="3"/>
      <c r="C1" s="30" t="s">
        <v>94</v>
      </c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/>
      <c r="B2" s="3"/>
      <c r="C2" s="7" t="s">
        <v>68</v>
      </c>
      <c r="D2" s="7"/>
      <c r="E2" s="7"/>
      <c r="F2" s="7"/>
      <c r="G2" s="7"/>
      <c r="H2" s="7"/>
      <c r="I2" s="24" t="e">
        <f>#REF!-I3</f>
        <v>#REF!</v>
      </c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"/>
      <c r="B3" s="3"/>
      <c r="C3" s="30" t="s">
        <v>186</v>
      </c>
      <c r="D3" s="30"/>
      <c r="E3" s="30"/>
      <c r="F3" s="30"/>
      <c r="G3" s="30"/>
      <c r="H3" s="30"/>
      <c r="I3" s="1">
        <v>406351.6</v>
      </c>
      <c r="J3" s="1"/>
      <c r="K3" s="1"/>
      <c r="L3" s="1"/>
      <c r="M3" s="1"/>
      <c r="N3" s="1"/>
      <c r="O3" s="1"/>
      <c r="P3" s="1"/>
      <c r="Q3" s="1"/>
      <c r="R3" s="24" t="e">
        <f>#REF!-R5</f>
        <v>#REF!</v>
      </c>
    </row>
    <row r="4" spans="1:18" ht="12.75">
      <c r="A4" s="2"/>
      <c r="B4" s="3"/>
      <c r="C4" s="30"/>
      <c r="D4" s="30"/>
      <c r="E4" s="30"/>
      <c r="F4" s="30"/>
      <c r="G4" s="30"/>
      <c r="H4" s="30"/>
      <c r="I4" s="1"/>
      <c r="J4" s="1"/>
      <c r="K4" s="1"/>
      <c r="L4" s="1"/>
      <c r="M4" s="1"/>
      <c r="N4" s="1"/>
      <c r="O4" s="1"/>
      <c r="P4" s="1"/>
      <c r="Q4" s="1"/>
      <c r="R4" s="24"/>
    </row>
    <row r="5" spans="1:18" ht="12.75">
      <c r="A5" s="63" t="s">
        <v>73</v>
      </c>
      <c r="B5" s="63"/>
      <c r="C5" s="63"/>
      <c r="D5" s="63"/>
      <c r="E5" s="63"/>
      <c r="F5" s="63"/>
      <c r="G5" s="63"/>
      <c r="H5" s="63"/>
      <c r="I5" s="1"/>
      <c r="J5" s="1"/>
      <c r="K5" s="1"/>
      <c r="L5" s="1"/>
      <c r="M5" s="1"/>
      <c r="N5" s="1"/>
      <c r="O5" s="1"/>
      <c r="P5" s="1"/>
      <c r="Q5" s="1"/>
      <c r="R5" s="24">
        <v>22840.6</v>
      </c>
    </row>
    <row r="6" spans="1:18" ht="12.75">
      <c r="A6" s="64" t="s">
        <v>102</v>
      </c>
      <c r="B6" s="64"/>
      <c r="C6" s="64"/>
      <c r="D6" s="64"/>
      <c r="E6" s="64"/>
      <c r="F6" s="64"/>
      <c r="G6" s="64"/>
      <c r="H6" s="64"/>
      <c r="I6" s="31" t="e">
        <f>#REF!-I7</f>
        <v>#REF!</v>
      </c>
      <c r="J6" s="20"/>
      <c r="K6" s="20"/>
      <c r="L6" s="20"/>
      <c r="M6" s="22" t="e">
        <f>#REF!+#REF!+#REF!-L7</f>
        <v>#REF!</v>
      </c>
      <c r="N6" s="20"/>
      <c r="O6" s="20">
        <v>91522.7</v>
      </c>
      <c r="P6" s="20"/>
      <c r="Q6" s="20"/>
      <c r="R6" s="22" t="s">
        <v>98</v>
      </c>
    </row>
    <row r="7" spans="1:18" ht="13.5" thickBot="1">
      <c r="A7" s="8"/>
      <c r="B7" s="9"/>
      <c r="C7" s="9"/>
      <c r="D7" s="9"/>
      <c r="E7" s="9"/>
      <c r="F7" s="9"/>
      <c r="G7" s="9"/>
      <c r="H7" s="9" t="s">
        <v>100</v>
      </c>
      <c r="I7" s="23">
        <v>54160</v>
      </c>
      <c r="J7" s="23"/>
      <c r="K7" s="23"/>
      <c r="L7" s="65">
        <v>29660.9</v>
      </c>
      <c r="M7" s="65"/>
      <c r="N7" s="65"/>
      <c r="O7" s="23"/>
      <c r="P7" s="23"/>
      <c r="Q7" s="23"/>
      <c r="R7" s="25" t="s">
        <v>99</v>
      </c>
    </row>
    <row r="8" spans="1:18" ht="36.75" thickBot="1">
      <c r="A8" s="8"/>
      <c r="B8" s="35" t="s">
        <v>105</v>
      </c>
      <c r="C8" s="34" t="s">
        <v>56</v>
      </c>
      <c r="D8" s="32" t="s">
        <v>52</v>
      </c>
      <c r="E8" s="32" t="s">
        <v>53</v>
      </c>
      <c r="F8" s="32" t="s">
        <v>54</v>
      </c>
      <c r="G8" s="32" t="s">
        <v>55</v>
      </c>
      <c r="H8" s="33" t="s">
        <v>101</v>
      </c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8"/>
      <c r="B9" s="10" t="s">
        <v>51</v>
      </c>
      <c r="C9" s="10"/>
      <c r="D9" s="10"/>
      <c r="E9" s="10"/>
      <c r="F9" s="10"/>
      <c r="G9" s="61"/>
      <c r="H9" s="21">
        <f>H10+H58+H69+H98+H146+H157+H180+H192</f>
        <v>454931.79999999993</v>
      </c>
      <c r="I9" s="36" t="e">
        <f>I10+#REF!+#REF!+#REF!+#REF!+#REF!+#REF!+#REF!+#REF!+#REF!+#REF!+#REF!+#REF!+#REF!+#REF!+#REF!+#REF!+#REF!+#REF!+I69+I98+I146+I157+I180+I192</f>
        <v>#REF!</v>
      </c>
      <c r="J9" s="36" t="e">
        <f>J10+#REF!+#REF!+#REF!+#REF!+#REF!+#REF!+#REF!+#REF!+#REF!+#REF!+#REF!+#REF!+#REF!+#REF!+#REF!+#REF!+#REF!+#REF!+J69+J98+J146+J157+J180+J192</f>
        <v>#REF!</v>
      </c>
      <c r="K9" s="36" t="e">
        <f>K10+#REF!+#REF!+#REF!+#REF!+#REF!+#REF!+#REF!+#REF!+#REF!+#REF!+#REF!+#REF!+#REF!+#REF!+#REF!+#REF!+#REF!+#REF!+K69+K98+K146+K157+K180+K192</f>
        <v>#REF!</v>
      </c>
      <c r="L9" s="36" t="e">
        <f>L10+#REF!+#REF!+#REF!+#REF!+#REF!+#REF!+#REF!+#REF!+#REF!+#REF!+#REF!+#REF!+#REF!+#REF!+#REF!+#REF!+#REF!+#REF!+L69+L98+L146+L157+L180+L192</f>
        <v>#REF!</v>
      </c>
      <c r="M9" s="36" t="e">
        <f>M10+#REF!+#REF!+#REF!+#REF!+#REF!+#REF!+#REF!+#REF!+#REF!+#REF!+#REF!+#REF!+#REF!+#REF!+#REF!+#REF!+#REF!+#REF!+M69+M98+M146+M157+M180+M192</f>
        <v>#REF!</v>
      </c>
      <c r="N9" s="36" t="e">
        <f>N10+#REF!+#REF!+#REF!+#REF!+#REF!+#REF!+#REF!+#REF!+#REF!+#REF!+#REF!+#REF!+#REF!+#REF!+#REF!+#REF!+#REF!+#REF!+N69+N98+N146+N157+N180+N192</f>
        <v>#REF!</v>
      </c>
      <c r="O9" s="36" t="e">
        <f>O10+#REF!+#REF!+#REF!+#REF!+#REF!+#REF!+#REF!+#REF!+#REF!+#REF!+#REF!+#REF!+#REF!+#REF!+#REF!+#REF!+#REF!+#REF!+O69+O98+O146+O157+O180+O192</f>
        <v>#REF!</v>
      </c>
      <c r="P9" s="36" t="e">
        <f>P10+#REF!+#REF!+#REF!+#REF!+#REF!+#REF!+#REF!+#REF!+#REF!+#REF!+#REF!+#REF!+#REF!+#REF!+#REF!+#REF!+#REF!+#REF!+P69+P98+P146+P157+P180+P192</f>
        <v>#REF!</v>
      </c>
      <c r="Q9" s="36" t="e">
        <f>Q10+#REF!+#REF!+#REF!+#REF!+#REF!+#REF!+#REF!+#REF!+#REF!+#REF!+#REF!+#REF!+#REF!+#REF!+#REF!+#REF!+#REF!+#REF!+Q69+Q98+Q146+Q157+Q180+Q192</f>
        <v>#REF!</v>
      </c>
      <c r="R9" s="36" t="e">
        <f>R10+#REF!+#REF!+#REF!+#REF!+#REF!+#REF!+#REF!+#REF!+#REF!+#REF!+#REF!+#REF!+#REF!+#REF!+#REF!+#REF!+#REF!+#REF!+R69+R98+R146+R157+R180+R192</f>
        <v>#REF!</v>
      </c>
    </row>
    <row r="10" spans="1:18" ht="24">
      <c r="A10" s="8"/>
      <c r="B10" s="11" t="s">
        <v>84</v>
      </c>
      <c r="C10" s="12" t="s">
        <v>69</v>
      </c>
      <c r="D10" s="12"/>
      <c r="E10" s="12"/>
      <c r="F10" s="12"/>
      <c r="G10" s="12"/>
      <c r="H10" s="21">
        <f>H11+H37+H41+H49+H53</f>
        <v>30755.199999999997</v>
      </c>
      <c r="I10" s="36" t="e">
        <f>I14+#REF!+#REF!+#REF!+I20+I53</f>
        <v>#REF!</v>
      </c>
      <c r="J10" s="36" t="e">
        <f>J14+#REF!+#REF!+#REF!+J20+J53</f>
        <v>#REF!</v>
      </c>
      <c r="K10" s="36" t="e">
        <f>K14+#REF!+#REF!+#REF!+K20+K53</f>
        <v>#REF!</v>
      </c>
      <c r="L10" s="36" t="e">
        <f>L14+#REF!+#REF!+#REF!+L20+L53</f>
        <v>#REF!</v>
      </c>
      <c r="M10" s="36" t="e">
        <f>M14+#REF!+#REF!+#REF!+M20+M53</f>
        <v>#REF!</v>
      </c>
      <c r="N10" s="36" t="e">
        <f>N14+#REF!+#REF!+#REF!+N20+N53</f>
        <v>#REF!</v>
      </c>
      <c r="O10" s="36" t="e">
        <f>O14+#REF!+#REF!+#REF!+O20+O53</f>
        <v>#REF!</v>
      </c>
      <c r="P10" s="36" t="e">
        <f>P14+#REF!+#REF!+#REF!+P20+P53</f>
        <v>#REF!</v>
      </c>
      <c r="Q10" s="36" t="e">
        <f>Q14+#REF!+#REF!+#REF!+Q20+Q53</f>
        <v>#REF!</v>
      </c>
      <c r="R10" s="36" t="e">
        <f>R14+#REF!+#REF!+#REF!+R20+R53</f>
        <v>#REF!</v>
      </c>
    </row>
    <row r="11" spans="1:18" ht="12.75">
      <c r="A11" s="8"/>
      <c r="B11" s="11" t="s">
        <v>119</v>
      </c>
      <c r="C11" s="12" t="s">
        <v>69</v>
      </c>
      <c r="D11" s="12" t="s">
        <v>58</v>
      </c>
      <c r="E11" s="12"/>
      <c r="F11" s="12"/>
      <c r="G11" s="12"/>
      <c r="H11" s="21">
        <f>H12+H17+H19+H21</f>
        <v>20545.7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48">
      <c r="A12" s="8"/>
      <c r="B12" s="11" t="s">
        <v>120</v>
      </c>
      <c r="C12" s="12" t="s">
        <v>69</v>
      </c>
      <c r="D12" s="12" t="s">
        <v>58</v>
      </c>
      <c r="E12" s="12" t="s">
        <v>59</v>
      </c>
      <c r="F12" s="12"/>
      <c r="G12" s="12"/>
      <c r="H12" s="21">
        <f>H13+H14+H15+H16</f>
        <v>12174.400000000001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3.75" customHeight="1">
      <c r="A13" s="8"/>
      <c r="B13" s="13" t="s">
        <v>202</v>
      </c>
      <c r="C13" s="14" t="s">
        <v>69</v>
      </c>
      <c r="D13" s="14" t="s">
        <v>58</v>
      </c>
      <c r="E13" s="14" t="s">
        <v>59</v>
      </c>
      <c r="F13" s="14" t="s">
        <v>128</v>
      </c>
      <c r="G13" s="14" t="s">
        <v>108</v>
      </c>
      <c r="H13" s="28">
        <v>660.9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14" customHeight="1">
      <c r="A14" s="8"/>
      <c r="B14" s="13" t="s">
        <v>203</v>
      </c>
      <c r="C14" s="14" t="s">
        <v>69</v>
      </c>
      <c r="D14" s="14" t="s">
        <v>58</v>
      </c>
      <c r="E14" s="14" t="s">
        <v>59</v>
      </c>
      <c r="F14" s="14" t="s">
        <v>129</v>
      </c>
      <c r="G14" s="14" t="s">
        <v>108</v>
      </c>
      <c r="H14" s="28">
        <v>4345.5</v>
      </c>
      <c r="I14" s="21" t="e">
        <f>I15+#REF!</f>
        <v>#REF!</v>
      </c>
      <c r="J14" s="21" t="e">
        <f>J15+#REF!</f>
        <v>#REF!</v>
      </c>
      <c r="K14" s="21" t="e">
        <f>K15+#REF!</f>
        <v>#REF!</v>
      </c>
      <c r="L14" s="21" t="e">
        <f>L15+#REF!</f>
        <v>#REF!</v>
      </c>
      <c r="M14" s="21" t="e">
        <f>M15+#REF!</f>
        <v>#REF!</v>
      </c>
      <c r="N14" s="21" t="e">
        <f>N15+#REF!</f>
        <v>#REF!</v>
      </c>
      <c r="O14" s="21" t="e">
        <f>O15+#REF!</f>
        <v>#REF!</v>
      </c>
      <c r="P14" s="21" t="e">
        <f>P15+#REF!</f>
        <v>#REF!</v>
      </c>
      <c r="Q14" s="21" t="e">
        <f>Q15+#REF!</f>
        <v>#REF!</v>
      </c>
      <c r="R14" s="21" t="e">
        <f>R15+#REF!</f>
        <v>#REF!</v>
      </c>
    </row>
    <row r="15" spans="1:18" ht="72">
      <c r="A15" s="8"/>
      <c r="B15" s="13" t="s">
        <v>204</v>
      </c>
      <c r="C15" s="14" t="s">
        <v>69</v>
      </c>
      <c r="D15" s="14" t="s">
        <v>58</v>
      </c>
      <c r="E15" s="14" t="s">
        <v>59</v>
      </c>
      <c r="F15" s="14" t="s">
        <v>130</v>
      </c>
      <c r="G15" s="14" t="s">
        <v>106</v>
      </c>
      <c r="H15" s="28">
        <v>6798.8</v>
      </c>
      <c r="I15" s="28" t="e">
        <f>#REF!+#REF!</f>
        <v>#REF!</v>
      </c>
      <c r="J15" s="28" t="e">
        <f>#REF!+#REF!</f>
        <v>#REF!</v>
      </c>
      <c r="K15" s="28" t="e">
        <f>#REF!+#REF!</f>
        <v>#REF!</v>
      </c>
      <c r="L15" s="28" t="e">
        <f>#REF!+#REF!</f>
        <v>#REF!</v>
      </c>
      <c r="M15" s="28" t="e">
        <f>#REF!+#REF!</f>
        <v>#REF!</v>
      </c>
      <c r="N15" s="28" t="e">
        <f>#REF!+#REF!</f>
        <v>#REF!</v>
      </c>
      <c r="O15" s="28" t="e">
        <f>#REF!+#REF!</f>
        <v>#REF!</v>
      </c>
      <c r="P15" s="28" t="e">
        <f>#REF!+#REF!</f>
        <v>#REF!</v>
      </c>
      <c r="Q15" s="28" t="e">
        <f>#REF!+#REF!</f>
        <v>#REF!</v>
      </c>
      <c r="R15" s="28" t="e">
        <f>#REF!+#REF!</f>
        <v>#REF!</v>
      </c>
    </row>
    <row r="16" spans="1:18" ht="60">
      <c r="A16" s="8"/>
      <c r="B16" s="13" t="s">
        <v>205</v>
      </c>
      <c r="C16" s="14" t="s">
        <v>69</v>
      </c>
      <c r="D16" s="14" t="s">
        <v>58</v>
      </c>
      <c r="E16" s="14" t="s">
        <v>59</v>
      </c>
      <c r="F16" s="14" t="s">
        <v>130</v>
      </c>
      <c r="G16" s="14" t="s">
        <v>91</v>
      </c>
      <c r="H16" s="28">
        <v>369.2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12.75">
      <c r="A17" s="8"/>
      <c r="B17" s="11" t="s">
        <v>121</v>
      </c>
      <c r="C17" s="12" t="s">
        <v>69</v>
      </c>
      <c r="D17" s="12" t="s">
        <v>58</v>
      </c>
      <c r="E17" s="12" t="s">
        <v>65</v>
      </c>
      <c r="F17" s="12"/>
      <c r="G17" s="12"/>
      <c r="H17" s="21">
        <f>H18</f>
        <v>944.8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2:18" ht="84">
      <c r="B18" s="55" t="s">
        <v>33</v>
      </c>
      <c r="C18" s="14" t="s">
        <v>69</v>
      </c>
      <c r="D18" s="14" t="s">
        <v>58</v>
      </c>
      <c r="E18" s="14" t="s">
        <v>65</v>
      </c>
      <c r="F18" s="14" t="s">
        <v>156</v>
      </c>
      <c r="G18" s="14" t="s">
        <v>106</v>
      </c>
      <c r="H18" s="28">
        <v>944.8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8" ht="12.75">
      <c r="B19" s="11" t="s">
        <v>122</v>
      </c>
      <c r="C19" s="12" t="s">
        <v>69</v>
      </c>
      <c r="D19" s="12" t="s">
        <v>58</v>
      </c>
      <c r="E19" s="12" t="s">
        <v>78</v>
      </c>
      <c r="F19" s="12"/>
      <c r="G19" s="12"/>
      <c r="H19" s="21">
        <f>H20</f>
        <v>100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2:18" ht="36">
      <c r="B20" s="13" t="s">
        <v>158</v>
      </c>
      <c r="C20" s="14" t="s">
        <v>69</v>
      </c>
      <c r="D20" s="14" t="s">
        <v>58</v>
      </c>
      <c r="E20" s="14" t="s">
        <v>78</v>
      </c>
      <c r="F20" s="14" t="s">
        <v>159</v>
      </c>
      <c r="G20" s="14" t="s">
        <v>91</v>
      </c>
      <c r="H20" s="28">
        <v>100</v>
      </c>
      <c r="I20" s="29" t="e">
        <f>#REF!</f>
        <v>#REF!</v>
      </c>
      <c r="J20" s="29" t="e">
        <f>#REF!</f>
        <v>#REF!</v>
      </c>
      <c r="K20" s="29" t="e">
        <f>#REF!</f>
        <v>#REF!</v>
      </c>
      <c r="L20" s="29" t="e">
        <f>#REF!</f>
        <v>#REF!</v>
      </c>
      <c r="M20" s="29" t="e">
        <f>#REF!</f>
        <v>#REF!</v>
      </c>
      <c r="N20" s="29" t="e">
        <f>#REF!</f>
        <v>#REF!</v>
      </c>
      <c r="O20" s="29" t="e">
        <f>#REF!</f>
        <v>#REF!</v>
      </c>
      <c r="P20" s="29" t="e">
        <f>#REF!</f>
        <v>#REF!</v>
      </c>
      <c r="Q20" s="29" t="e">
        <f>#REF!</f>
        <v>#REF!</v>
      </c>
      <c r="R20" s="29" t="e">
        <f>#REF!</f>
        <v>#REF!</v>
      </c>
    </row>
    <row r="21" spans="2:18" ht="12.75">
      <c r="B21" s="11" t="s">
        <v>46</v>
      </c>
      <c r="C21" s="12" t="s">
        <v>69</v>
      </c>
      <c r="D21" s="12" t="s">
        <v>58</v>
      </c>
      <c r="E21" s="12" t="s">
        <v>89</v>
      </c>
      <c r="F21" s="14"/>
      <c r="G21" s="14"/>
      <c r="H21" s="21">
        <f>SUM(H22:H36)</f>
        <v>7326.5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2:18" ht="108">
      <c r="B22" s="13" t="s">
        <v>203</v>
      </c>
      <c r="C22" s="14" t="s">
        <v>69</v>
      </c>
      <c r="D22" s="14" t="s">
        <v>58</v>
      </c>
      <c r="E22" s="14" t="s">
        <v>89</v>
      </c>
      <c r="F22" s="14" t="s">
        <v>131</v>
      </c>
      <c r="G22" s="14" t="s">
        <v>108</v>
      </c>
      <c r="H22" s="28">
        <v>1442.5</v>
      </c>
      <c r="I22" s="28" t="e">
        <f>I23+#REF!+#REF!+#REF!</f>
        <v>#REF!</v>
      </c>
      <c r="J22" s="28" t="e">
        <f>J23+#REF!+#REF!+#REF!</f>
        <v>#REF!</v>
      </c>
      <c r="K22" s="28" t="e">
        <f>K23+#REF!+#REF!+#REF!</f>
        <v>#REF!</v>
      </c>
      <c r="L22" s="28" t="e">
        <f>L23+#REF!+#REF!+#REF!</f>
        <v>#REF!</v>
      </c>
      <c r="M22" s="28" t="e">
        <f>M23+#REF!+#REF!+#REF!</f>
        <v>#REF!</v>
      </c>
      <c r="N22" s="28" t="e">
        <f>N23+#REF!+#REF!+#REF!</f>
        <v>#REF!</v>
      </c>
      <c r="O22" s="28" t="e">
        <f>O23+#REF!+#REF!+#REF!</f>
        <v>#REF!</v>
      </c>
      <c r="P22" s="28" t="e">
        <f>P23+#REF!+#REF!+#REF!</f>
        <v>#REF!</v>
      </c>
      <c r="Q22" s="28" t="e">
        <f>Q23+#REF!+#REF!+#REF!</f>
        <v>#REF!</v>
      </c>
      <c r="R22" s="28" t="e">
        <f>R23+#REF!+#REF!+#REF!</f>
        <v>#REF!</v>
      </c>
    </row>
    <row r="23" spans="2:18" ht="72">
      <c r="B23" s="13" t="s">
        <v>204</v>
      </c>
      <c r="C23" s="14" t="s">
        <v>69</v>
      </c>
      <c r="D23" s="14" t="s">
        <v>58</v>
      </c>
      <c r="E23" s="14" t="s">
        <v>89</v>
      </c>
      <c r="F23" s="14" t="s">
        <v>130</v>
      </c>
      <c r="G23" s="14" t="s">
        <v>106</v>
      </c>
      <c r="H23" s="28">
        <v>125</v>
      </c>
      <c r="I23" s="28" t="e">
        <f>I39+#REF!</f>
        <v>#REF!</v>
      </c>
      <c r="J23" s="28" t="e">
        <f>J39+#REF!</f>
        <v>#REF!</v>
      </c>
      <c r="K23" s="28" t="e">
        <f>K39+#REF!</f>
        <v>#REF!</v>
      </c>
      <c r="L23" s="28" t="e">
        <f>L39+#REF!</f>
        <v>#REF!</v>
      </c>
      <c r="M23" s="28" t="e">
        <f>M39+#REF!</f>
        <v>#REF!</v>
      </c>
      <c r="N23" s="28" t="e">
        <f>N39+#REF!</f>
        <v>#REF!</v>
      </c>
      <c r="O23" s="28" t="e">
        <f>O39+#REF!</f>
        <v>#REF!</v>
      </c>
      <c r="P23" s="28" t="e">
        <f>P39+#REF!</f>
        <v>#REF!</v>
      </c>
      <c r="Q23" s="28" t="e">
        <f>Q39+#REF!</f>
        <v>#REF!</v>
      </c>
      <c r="R23" s="28" t="e">
        <f>R39+#REF!</f>
        <v>#REF!</v>
      </c>
    </row>
    <row r="24" spans="2:18" ht="156">
      <c r="B24" s="13" t="s">
        <v>206</v>
      </c>
      <c r="C24" s="14" t="s">
        <v>69</v>
      </c>
      <c r="D24" s="14" t="s">
        <v>58</v>
      </c>
      <c r="E24" s="14" t="s">
        <v>89</v>
      </c>
      <c r="F24" s="14" t="s">
        <v>42</v>
      </c>
      <c r="G24" s="14" t="s">
        <v>108</v>
      </c>
      <c r="H24" s="28">
        <v>200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ht="120">
      <c r="B25" s="13" t="s">
        <v>207</v>
      </c>
      <c r="C25" s="14" t="s">
        <v>69</v>
      </c>
      <c r="D25" s="14" t="s">
        <v>58</v>
      </c>
      <c r="E25" s="14" t="s">
        <v>89</v>
      </c>
      <c r="F25" s="14" t="s">
        <v>42</v>
      </c>
      <c r="G25" s="14" t="s">
        <v>106</v>
      </c>
      <c r="H25" s="28">
        <v>74.2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18" ht="144">
      <c r="B26" s="13" t="s">
        <v>208</v>
      </c>
      <c r="C26" s="14" t="s">
        <v>69</v>
      </c>
      <c r="D26" s="14" t="s">
        <v>58</v>
      </c>
      <c r="E26" s="14" t="s">
        <v>89</v>
      </c>
      <c r="F26" s="14" t="s">
        <v>43</v>
      </c>
      <c r="G26" s="14" t="s">
        <v>108</v>
      </c>
      <c r="H26" s="28">
        <v>261.1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2:18" ht="108">
      <c r="B27" s="13" t="s">
        <v>209</v>
      </c>
      <c r="C27" s="14" t="s">
        <v>69</v>
      </c>
      <c r="D27" s="14" t="s">
        <v>58</v>
      </c>
      <c r="E27" s="14" t="s">
        <v>89</v>
      </c>
      <c r="F27" s="14" t="s">
        <v>43</v>
      </c>
      <c r="G27" s="14" t="s">
        <v>106</v>
      </c>
      <c r="H27" s="28">
        <v>62.4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2:18" ht="156">
      <c r="B28" s="13" t="s">
        <v>210</v>
      </c>
      <c r="C28" s="14" t="s">
        <v>69</v>
      </c>
      <c r="D28" s="14" t="s">
        <v>58</v>
      </c>
      <c r="E28" s="14" t="s">
        <v>89</v>
      </c>
      <c r="F28" s="14" t="s">
        <v>44</v>
      </c>
      <c r="G28" s="14" t="s">
        <v>108</v>
      </c>
      <c r="H28" s="28">
        <v>581.3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2:18" ht="120">
      <c r="B29" s="13" t="s">
        <v>211</v>
      </c>
      <c r="C29" s="14" t="s">
        <v>69</v>
      </c>
      <c r="D29" s="14" t="s">
        <v>58</v>
      </c>
      <c r="E29" s="14" t="s">
        <v>89</v>
      </c>
      <c r="F29" s="14" t="s">
        <v>44</v>
      </c>
      <c r="G29" s="14" t="s">
        <v>106</v>
      </c>
      <c r="H29" s="28">
        <v>186.5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2:18" ht="72">
      <c r="B30" s="13" t="s">
        <v>132</v>
      </c>
      <c r="C30" s="14" t="s">
        <v>69</v>
      </c>
      <c r="D30" s="14" t="s">
        <v>58</v>
      </c>
      <c r="E30" s="14" t="s">
        <v>89</v>
      </c>
      <c r="F30" s="14" t="s">
        <v>133</v>
      </c>
      <c r="G30" s="14" t="s">
        <v>106</v>
      </c>
      <c r="H30" s="28">
        <v>500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ht="84">
      <c r="B31" s="13" t="s">
        <v>136</v>
      </c>
      <c r="C31" s="14" t="s">
        <v>69</v>
      </c>
      <c r="D31" s="14" t="s">
        <v>58</v>
      </c>
      <c r="E31" s="14" t="s">
        <v>89</v>
      </c>
      <c r="F31" s="14" t="s">
        <v>139</v>
      </c>
      <c r="G31" s="14" t="s">
        <v>106</v>
      </c>
      <c r="H31" s="28">
        <v>703.5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72">
      <c r="B32" s="13" t="s">
        <v>137</v>
      </c>
      <c r="C32" s="14" t="s">
        <v>69</v>
      </c>
      <c r="D32" s="14" t="s">
        <v>58</v>
      </c>
      <c r="E32" s="14" t="s">
        <v>89</v>
      </c>
      <c r="F32" s="14" t="s">
        <v>138</v>
      </c>
      <c r="G32" s="14" t="s">
        <v>106</v>
      </c>
      <c r="H32" s="28">
        <v>10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72">
      <c r="B33" s="13" t="s">
        <v>201</v>
      </c>
      <c r="C33" s="14" t="s">
        <v>69</v>
      </c>
      <c r="D33" s="14" t="s">
        <v>58</v>
      </c>
      <c r="E33" s="14" t="s">
        <v>89</v>
      </c>
      <c r="F33" s="14" t="s">
        <v>200</v>
      </c>
      <c r="G33" s="14" t="s">
        <v>106</v>
      </c>
      <c r="H33" s="28">
        <v>500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60">
      <c r="B34" s="13" t="s">
        <v>140</v>
      </c>
      <c r="C34" s="14" t="s">
        <v>69</v>
      </c>
      <c r="D34" s="14" t="s">
        <v>58</v>
      </c>
      <c r="E34" s="14" t="s">
        <v>89</v>
      </c>
      <c r="F34" s="14" t="s">
        <v>141</v>
      </c>
      <c r="G34" s="14" t="s">
        <v>106</v>
      </c>
      <c r="H34" s="28">
        <v>2600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ht="60">
      <c r="B35" s="13" t="s">
        <v>142</v>
      </c>
      <c r="C35" s="14" t="s">
        <v>69</v>
      </c>
      <c r="D35" s="14" t="s">
        <v>58</v>
      </c>
      <c r="E35" s="14" t="s">
        <v>89</v>
      </c>
      <c r="F35" s="14" t="s">
        <v>143</v>
      </c>
      <c r="G35" s="14" t="s">
        <v>106</v>
      </c>
      <c r="H35" s="28">
        <v>75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2:18" ht="84">
      <c r="B36" s="13" t="s">
        <v>144</v>
      </c>
      <c r="C36" s="14" t="s">
        <v>69</v>
      </c>
      <c r="D36" s="14" t="s">
        <v>58</v>
      </c>
      <c r="E36" s="14" t="s">
        <v>89</v>
      </c>
      <c r="F36" s="14" t="s">
        <v>145</v>
      </c>
      <c r="G36" s="14" t="s">
        <v>106</v>
      </c>
      <c r="H36" s="28">
        <v>5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8" ht="24">
      <c r="B37" s="11" t="s">
        <v>124</v>
      </c>
      <c r="C37" s="12" t="s">
        <v>69</v>
      </c>
      <c r="D37" s="12" t="s">
        <v>61</v>
      </c>
      <c r="E37" s="12"/>
      <c r="F37" s="12"/>
      <c r="G37" s="12"/>
      <c r="H37" s="28">
        <f>H38</f>
        <v>1206.1000000000001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18" ht="36">
      <c r="B38" s="11" t="s">
        <v>123</v>
      </c>
      <c r="C38" s="12" t="s">
        <v>69</v>
      </c>
      <c r="D38" s="12" t="s">
        <v>61</v>
      </c>
      <c r="E38" s="12" t="s">
        <v>57</v>
      </c>
      <c r="F38" s="12"/>
      <c r="G38" s="12"/>
      <c r="H38" s="21">
        <f>H39+H40</f>
        <v>1206.1000000000001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108">
      <c r="B39" s="13" t="s">
        <v>212</v>
      </c>
      <c r="C39" s="14" t="s">
        <v>69</v>
      </c>
      <c r="D39" s="14" t="s">
        <v>61</v>
      </c>
      <c r="E39" s="14" t="s">
        <v>57</v>
      </c>
      <c r="F39" s="14" t="s">
        <v>129</v>
      </c>
      <c r="G39" s="14" t="s">
        <v>108</v>
      </c>
      <c r="H39" s="28">
        <v>1175.7</v>
      </c>
      <c r="I39" s="28">
        <f aca="true" t="shared" si="0" ref="I39:R39">I40</f>
        <v>0</v>
      </c>
      <c r="J39" s="28">
        <f t="shared" si="0"/>
        <v>0</v>
      </c>
      <c r="K39" s="28">
        <f t="shared" si="0"/>
        <v>0</v>
      </c>
      <c r="L39" s="28">
        <f t="shared" si="0"/>
        <v>0</v>
      </c>
      <c r="M39" s="28">
        <f t="shared" si="0"/>
        <v>0</v>
      </c>
      <c r="N39" s="28">
        <f t="shared" si="0"/>
        <v>0</v>
      </c>
      <c r="O39" s="28">
        <f t="shared" si="0"/>
        <v>0</v>
      </c>
      <c r="P39" s="28">
        <f t="shared" si="0"/>
        <v>0</v>
      </c>
      <c r="Q39" s="28">
        <f t="shared" si="0"/>
        <v>0</v>
      </c>
      <c r="R39" s="28">
        <f t="shared" si="0"/>
        <v>0</v>
      </c>
    </row>
    <row r="40" spans="2:18" ht="72">
      <c r="B40" s="13" t="s">
        <v>204</v>
      </c>
      <c r="C40" s="14" t="s">
        <v>69</v>
      </c>
      <c r="D40" s="14" t="s">
        <v>61</v>
      </c>
      <c r="E40" s="14" t="s">
        <v>57</v>
      </c>
      <c r="F40" s="14" t="s">
        <v>130</v>
      </c>
      <c r="G40" s="14" t="s">
        <v>106</v>
      </c>
      <c r="H40" s="28">
        <v>30.4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18" ht="12.75">
      <c r="B41" s="11" t="s">
        <v>26</v>
      </c>
      <c r="C41" s="12" t="s">
        <v>69</v>
      </c>
      <c r="D41" s="12" t="s">
        <v>59</v>
      </c>
      <c r="E41" s="12" t="s">
        <v>67</v>
      </c>
      <c r="F41" s="12"/>
      <c r="G41" s="12"/>
      <c r="H41" s="21">
        <f>H47+H45+H42</f>
        <v>4140.9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2.75">
      <c r="B42" s="11" t="s">
        <v>125</v>
      </c>
      <c r="C42" s="12" t="s">
        <v>69</v>
      </c>
      <c r="D42" s="12" t="s">
        <v>59</v>
      </c>
      <c r="E42" s="12" t="s">
        <v>66</v>
      </c>
      <c r="F42" s="12"/>
      <c r="G42" s="12"/>
      <c r="H42" s="21">
        <f>H43+H44</f>
        <v>959.2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2:18" ht="108">
      <c r="B43" s="13" t="s">
        <v>203</v>
      </c>
      <c r="C43" s="14" t="s">
        <v>69</v>
      </c>
      <c r="D43" s="14" t="s">
        <v>59</v>
      </c>
      <c r="E43" s="14" t="s">
        <v>66</v>
      </c>
      <c r="F43" s="14" t="s">
        <v>129</v>
      </c>
      <c r="G43" s="14" t="s">
        <v>108</v>
      </c>
      <c r="H43" s="28">
        <v>934.2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ht="72">
      <c r="B44" s="13" t="s">
        <v>204</v>
      </c>
      <c r="C44" s="14" t="s">
        <v>69</v>
      </c>
      <c r="D44" s="14" t="s">
        <v>59</v>
      </c>
      <c r="E44" s="14" t="s">
        <v>66</v>
      </c>
      <c r="F44" s="14" t="s">
        <v>130</v>
      </c>
      <c r="G44" s="14" t="s">
        <v>106</v>
      </c>
      <c r="H44" s="28">
        <v>25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2:18" ht="12.75">
      <c r="B45" s="11" t="s">
        <v>118</v>
      </c>
      <c r="C45" s="12" t="s">
        <v>69</v>
      </c>
      <c r="D45" s="12" t="s">
        <v>59</v>
      </c>
      <c r="E45" s="12" t="s">
        <v>64</v>
      </c>
      <c r="F45" s="12"/>
      <c r="G45" s="12"/>
      <c r="H45" s="21">
        <f>H46</f>
        <v>2417.5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2:18" ht="72">
      <c r="B46" s="13" t="s">
        <v>160</v>
      </c>
      <c r="C46" s="14" t="s">
        <v>69</v>
      </c>
      <c r="D46" s="14" t="s">
        <v>59</v>
      </c>
      <c r="E46" s="14" t="s">
        <v>64</v>
      </c>
      <c r="F46" s="14" t="s">
        <v>163</v>
      </c>
      <c r="G46" s="14" t="s">
        <v>91</v>
      </c>
      <c r="H46" s="28">
        <v>2417.5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 ht="12.75">
      <c r="B47" s="11" t="s">
        <v>117</v>
      </c>
      <c r="C47" s="12" t="s">
        <v>69</v>
      </c>
      <c r="D47" s="12" t="s">
        <v>59</v>
      </c>
      <c r="E47" s="12" t="s">
        <v>57</v>
      </c>
      <c r="F47" s="12"/>
      <c r="G47" s="12"/>
      <c r="H47" s="21">
        <f>H48</f>
        <v>764.2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2:18" ht="108">
      <c r="B48" s="13" t="s">
        <v>45</v>
      </c>
      <c r="C48" s="14" t="s">
        <v>69</v>
      </c>
      <c r="D48" s="14" t="s">
        <v>59</v>
      </c>
      <c r="E48" s="14" t="s">
        <v>57</v>
      </c>
      <c r="F48" s="14" t="s">
        <v>157</v>
      </c>
      <c r="G48" s="14" t="s">
        <v>106</v>
      </c>
      <c r="H48" s="28">
        <v>764.2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2:18" ht="12.75">
      <c r="B49" s="11" t="s">
        <v>127</v>
      </c>
      <c r="C49" s="12" t="s">
        <v>69</v>
      </c>
      <c r="D49" s="12" t="s">
        <v>66</v>
      </c>
      <c r="E49" s="12"/>
      <c r="F49" s="12"/>
      <c r="G49" s="12"/>
      <c r="H49" s="21">
        <f>H50</f>
        <v>628.2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2:18" ht="24">
      <c r="B50" s="11" t="s">
        <v>126</v>
      </c>
      <c r="C50" s="12" t="s">
        <v>69</v>
      </c>
      <c r="D50" s="12" t="s">
        <v>66</v>
      </c>
      <c r="E50" s="12" t="s">
        <v>66</v>
      </c>
      <c r="F50" s="12"/>
      <c r="G50" s="12"/>
      <c r="H50" s="21">
        <f>H51+H52</f>
        <v>628.2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2:18" ht="108">
      <c r="B51" s="13" t="s">
        <v>203</v>
      </c>
      <c r="C51" s="14" t="s">
        <v>69</v>
      </c>
      <c r="D51" s="14" t="s">
        <v>66</v>
      </c>
      <c r="E51" s="14" t="s">
        <v>66</v>
      </c>
      <c r="F51" s="14" t="s">
        <v>129</v>
      </c>
      <c r="G51" s="14" t="s">
        <v>108</v>
      </c>
      <c r="H51" s="28">
        <v>612.6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18" ht="72">
      <c r="B52" s="13" t="s">
        <v>204</v>
      </c>
      <c r="C52" s="14" t="s">
        <v>69</v>
      </c>
      <c r="D52" s="14" t="s">
        <v>66</v>
      </c>
      <c r="E52" s="14" t="s">
        <v>66</v>
      </c>
      <c r="F52" s="14" t="s">
        <v>130</v>
      </c>
      <c r="G52" s="14" t="s">
        <v>106</v>
      </c>
      <c r="H52" s="28">
        <v>15.6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8" ht="12.75">
      <c r="B53" s="10" t="s">
        <v>27</v>
      </c>
      <c r="C53" s="14" t="s">
        <v>69</v>
      </c>
      <c r="D53" s="16" t="s">
        <v>57</v>
      </c>
      <c r="E53" s="16" t="s">
        <v>67</v>
      </c>
      <c r="F53" s="16"/>
      <c r="G53" s="16"/>
      <c r="H53" s="21">
        <f>H54</f>
        <v>4234.3</v>
      </c>
      <c r="I53" s="40" t="e">
        <f aca="true" t="shared" si="1" ref="I53:R55">I54</f>
        <v>#REF!</v>
      </c>
      <c r="J53" s="40" t="e">
        <f t="shared" si="1"/>
        <v>#REF!</v>
      </c>
      <c r="K53" s="40" t="e">
        <f t="shared" si="1"/>
        <v>#REF!</v>
      </c>
      <c r="L53" s="40" t="e">
        <f t="shared" si="1"/>
        <v>#REF!</v>
      </c>
      <c r="M53" s="40" t="e">
        <f t="shared" si="1"/>
        <v>#REF!</v>
      </c>
      <c r="N53" s="40" t="e">
        <f t="shared" si="1"/>
        <v>#REF!</v>
      </c>
      <c r="O53" s="40" t="e">
        <f t="shared" si="1"/>
        <v>#REF!</v>
      </c>
      <c r="P53" s="40" t="e">
        <f t="shared" si="1"/>
        <v>#REF!</v>
      </c>
      <c r="Q53" s="40" t="e">
        <f t="shared" si="1"/>
        <v>#REF!</v>
      </c>
      <c r="R53" s="40" t="e">
        <f t="shared" si="1"/>
        <v>#REF!</v>
      </c>
    </row>
    <row r="54" spans="2:18" ht="12.75">
      <c r="B54" s="10" t="s">
        <v>76</v>
      </c>
      <c r="C54" s="14" t="s">
        <v>69</v>
      </c>
      <c r="D54" s="16" t="s">
        <v>57</v>
      </c>
      <c r="E54" s="16" t="s">
        <v>58</v>
      </c>
      <c r="F54" s="16"/>
      <c r="G54" s="16"/>
      <c r="H54" s="21">
        <f>H55+H56+H57</f>
        <v>4234.3</v>
      </c>
      <c r="I54" s="40" t="e">
        <f>I55+#REF!</f>
        <v>#REF!</v>
      </c>
      <c r="J54" s="40" t="e">
        <f>J55+#REF!</f>
        <v>#REF!</v>
      </c>
      <c r="K54" s="40" t="e">
        <f>K55+#REF!</f>
        <v>#REF!</v>
      </c>
      <c r="L54" s="40" t="e">
        <f>L55+#REF!</f>
        <v>#REF!</v>
      </c>
      <c r="M54" s="40" t="e">
        <f>M55+#REF!</f>
        <v>#REF!</v>
      </c>
      <c r="N54" s="40" t="e">
        <f>N55+#REF!</f>
        <v>#REF!</v>
      </c>
      <c r="O54" s="40" t="e">
        <f>O55+#REF!</f>
        <v>#REF!</v>
      </c>
      <c r="P54" s="40" t="e">
        <f>P55+#REF!</f>
        <v>#REF!</v>
      </c>
      <c r="Q54" s="40" t="e">
        <f>Q55+#REF!</f>
        <v>#REF!</v>
      </c>
      <c r="R54" s="40" t="e">
        <f>R55+#REF!</f>
        <v>#REF!</v>
      </c>
    </row>
    <row r="55" spans="2:18" ht="180">
      <c r="B55" s="15" t="s">
        <v>161</v>
      </c>
      <c r="C55" s="14" t="s">
        <v>69</v>
      </c>
      <c r="D55" s="17" t="s">
        <v>57</v>
      </c>
      <c r="E55" s="17" t="s">
        <v>58</v>
      </c>
      <c r="F55" s="17" t="s">
        <v>114</v>
      </c>
      <c r="G55" s="17" t="s">
        <v>92</v>
      </c>
      <c r="H55" s="28">
        <v>1197.2</v>
      </c>
      <c r="I55" s="40" t="e">
        <f t="shared" si="1"/>
        <v>#REF!</v>
      </c>
      <c r="J55" s="40" t="e">
        <f t="shared" si="1"/>
        <v>#REF!</v>
      </c>
      <c r="K55" s="40" t="e">
        <f t="shared" si="1"/>
        <v>#REF!</v>
      </c>
      <c r="L55" s="40" t="e">
        <f t="shared" si="1"/>
        <v>#REF!</v>
      </c>
      <c r="M55" s="40" t="e">
        <f t="shared" si="1"/>
        <v>#REF!</v>
      </c>
      <c r="N55" s="40" t="e">
        <f t="shared" si="1"/>
        <v>#REF!</v>
      </c>
      <c r="O55" s="40" t="e">
        <f t="shared" si="1"/>
        <v>#REF!</v>
      </c>
      <c r="P55" s="40" t="e">
        <f t="shared" si="1"/>
        <v>#REF!</v>
      </c>
      <c r="Q55" s="40" t="e">
        <f t="shared" si="1"/>
        <v>#REF!</v>
      </c>
      <c r="R55" s="40" t="e">
        <f t="shared" si="1"/>
        <v>#REF!</v>
      </c>
    </row>
    <row r="56" spans="2:18" ht="168">
      <c r="B56" s="15" t="s">
        <v>115</v>
      </c>
      <c r="C56" s="14" t="s">
        <v>69</v>
      </c>
      <c r="D56" s="17" t="s">
        <v>57</v>
      </c>
      <c r="E56" s="17" t="s">
        <v>58</v>
      </c>
      <c r="F56" s="17" t="s">
        <v>116</v>
      </c>
      <c r="G56" s="17" t="s">
        <v>92</v>
      </c>
      <c r="H56" s="28">
        <v>3007.1</v>
      </c>
      <c r="I56" s="40" t="e">
        <f>#REF!</f>
        <v>#REF!</v>
      </c>
      <c r="J56" s="40" t="e">
        <f>#REF!</f>
        <v>#REF!</v>
      </c>
      <c r="K56" s="40" t="e">
        <f>#REF!</f>
        <v>#REF!</v>
      </c>
      <c r="L56" s="40" t="e">
        <f>#REF!</f>
        <v>#REF!</v>
      </c>
      <c r="M56" s="40" t="e">
        <f>#REF!</f>
        <v>#REF!</v>
      </c>
      <c r="N56" s="40" t="e">
        <f>#REF!</f>
        <v>#REF!</v>
      </c>
      <c r="O56" s="40" t="e">
        <f>#REF!</f>
        <v>#REF!</v>
      </c>
      <c r="P56" s="40" t="e">
        <f>#REF!</f>
        <v>#REF!</v>
      </c>
      <c r="Q56" s="40" t="e">
        <f>#REF!</f>
        <v>#REF!</v>
      </c>
      <c r="R56" s="40" t="e">
        <f>#REF!</f>
        <v>#REF!</v>
      </c>
    </row>
    <row r="57" spans="2:18" ht="84">
      <c r="B57" s="13" t="s">
        <v>144</v>
      </c>
      <c r="C57" s="14" t="s">
        <v>69</v>
      </c>
      <c r="D57" s="14" t="s">
        <v>57</v>
      </c>
      <c r="E57" s="14" t="s">
        <v>58</v>
      </c>
      <c r="F57" s="14" t="s">
        <v>145</v>
      </c>
      <c r="G57" s="14" t="s">
        <v>92</v>
      </c>
      <c r="H57" s="28">
        <v>30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2:18" ht="36">
      <c r="B58" s="10" t="s">
        <v>103</v>
      </c>
      <c r="C58" s="16" t="s">
        <v>104</v>
      </c>
      <c r="D58" s="16"/>
      <c r="E58" s="16"/>
      <c r="F58" s="16"/>
      <c r="G58" s="16"/>
      <c r="H58" s="21">
        <f>H59</f>
        <v>12964.1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2:18" ht="12.75">
      <c r="B59" s="10" t="s">
        <v>21</v>
      </c>
      <c r="C59" s="16" t="s">
        <v>104</v>
      </c>
      <c r="D59" s="16" t="s">
        <v>65</v>
      </c>
      <c r="E59" s="16" t="s">
        <v>67</v>
      </c>
      <c r="F59" s="16"/>
      <c r="G59" s="16"/>
      <c r="H59" s="21">
        <f>H60</f>
        <v>12964.1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2:18" ht="12.75">
      <c r="B60" s="10" t="s">
        <v>47</v>
      </c>
      <c r="C60" s="16" t="s">
        <v>104</v>
      </c>
      <c r="D60" s="16" t="s">
        <v>65</v>
      </c>
      <c r="E60" s="16" t="s">
        <v>62</v>
      </c>
      <c r="F60" s="17"/>
      <c r="G60" s="17"/>
      <c r="H60" s="28">
        <f>SUM(H61:H68)</f>
        <v>12964.1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2:18" ht="132">
      <c r="B61" s="39" t="s">
        <v>213</v>
      </c>
      <c r="C61" s="14" t="s">
        <v>104</v>
      </c>
      <c r="D61" s="14" t="s">
        <v>65</v>
      </c>
      <c r="E61" s="14" t="s">
        <v>62</v>
      </c>
      <c r="F61" s="17" t="s">
        <v>40</v>
      </c>
      <c r="G61" s="17" t="s">
        <v>108</v>
      </c>
      <c r="H61" s="28">
        <v>180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2:18" ht="96">
      <c r="B62" s="39" t="s">
        <v>172</v>
      </c>
      <c r="C62" s="14" t="s">
        <v>104</v>
      </c>
      <c r="D62" s="14" t="s">
        <v>65</v>
      </c>
      <c r="E62" s="14" t="s">
        <v>62</v>
      </c>
      <c r="F62" s="17" t="s">
        <v>40</v>
      </c>
      <c r="G62" s="17" t="s">
        <v>113</v>
      </c>
      <c r="H62" s="28">
        <v>2.6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96">
      <c r="B63" s="13" t="s">
        <v>214</v>
      </c>
      <c r="C63" s="14" t="s">
        <v>104</v>
      </c>
      <c r="D63" s="14" t="s">
        <v>65</v>
      </c>
      <c r="E63" s="14" t="s">
        <v>62</v>
      </c>
      <c r="F63" s="14" t="s">
        <v>165</v>
      </c>
      <c r="G63" s="14" t="s">
        <v>108</v>
      </c>
      <c r="H63" s="28">
        <f>10211.9+50.4</f>
        <v>10262.3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2:18" ht="60">
      <c r="B64" s="13" t="s">
        <v>215</v>
      </c>
      <c r="C64" s="14" t="s">
        <v>104</v>
      </c>
      <c r="D64" s="14" t="s">
        <v>65</v>
      </c>
      <c r="E64" s="14" t="s">
        <v>62</v>
      </c>
      <c r="F64" s="14" t="s">
        <v>165</v>
      </c>
      <c r="G64" s="14" t="s">
        <v>106</v>
      </c>
      <c r="H64" s="28">
        <f>2220.5-50.4</f>
        <v>2170.1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2:18" ht="48">
      <c r="B65" s="13" t="s">
        <v>216</v>
      </c>
      <c r="C65" s="14" t="s">
        <v>104</v>
      </c>
      <c r="D65" s="14" t="s">
        <v>65</v>
      </c>
      <c r="E65" s="14" t="s">
        <v>62</v>
      </c>
      <c r="F65" s="14" t="s">
        <v>165</v>
      </c>
      <c r="G65" s="14" t="s">
        <v>91</v>
      </c>
      <c r="H65" s="28">
        <v>51.9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2:18" ht="96">
      <c r="B66" s="13" t="s">
        <v>250</v>
      </c>
      <c r="C66" s="14" t="s">
        <v>104</v>
      </c>
      <c r="D66" s="14" t="s">
        <v>65</v>
      </c>
      <c r="E66" s="14" t="s">
        <v>62</v>
      </c>
      <c r="F66" s="17" t="s">
        <v>164</v>
      </c>
      <c r="G66" s="14" t="s">
        <v>108</v>
      </c>
      <c r="H66" s="28">
        <v>117.7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2:18" ht="60">
      <c r="B67" s="13" t="s">
        <v>249</v>
      </c>
      <c r="C67" s="17" t="s">
        <v>104</v>
      </c>
      <c r="D67" s="17" t="s">
        <v>65</v>
      </c>
      <c r="E67" s="17" t="s">
        <v>62</v>
      </c>
      <c r="F67" s="17" t="s">
        <v>164</v>
      </c>
      <c r="G67" s="14" t="s">
        <v>106</v>
      </c>
      <c r="H67" s="28">
        <v>157.5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2:18" ht="84">
      <c r="B68" s="13" t="s">
        <v>150</v>
      </c>
      <c r="C68" s="14" t="s">
        <v>104</v>
      </c>
      <c r="D68" s="14" t="s">
        <v>65</v>
      </c>
      <c r="E68" s="14" t="s">
        <v>62</v>
      </c>
      <c r="F68" s="14" t="s">
        <v>155</v>
      </c>
      <c r="G68" s="14" t="s">
        <v>106</v>
      </c>
      <c r="H68" s="28">
        <v>22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2:18" ht="60">
      <c r="B69" s="10" t="s">
        <v>95</v>
      </c>
      <c r="C69" s="16" t="s">
        <v>70</v>
      </c>
      <c r="D69" s="16"/>
      <c r="E69" s="16"/>
      <c r="F69" s="16"/>
      <c r="G69" s="16"/>
      <c r="H69" s="21">
        <f>H70+H75+H89+H93</f>
        <v>7118.6</v>
      </c>
      <c r="I69" s="36" t="e">
        <f>I70+I75+I89+I93+#REF!</f>
        <v>#REF!</v>
      </c>
      <c r="J69" s="36" t="e">
        <f>J70+J75+J89+J93+#REF!</f>
        <v>#REF!</v>
      </c>
      <c r="K69" s="36" t="e">
        <f>K70+K75+K89+K93+#REF!</f>
        <v>#REF!</v>
      </c>
      <c r="L69" s="36" t="e">
        <f>L70+L75+L89+L93+#REF!</f>
        <v>#REF!</v>
      </c>
      <c r="M69" s="36" t="e">
        <f>M70+M75+M89+M93+#REF!</f>
        <v>#REF!</v>
      </c>
      <c r="N69" s="36" t="e">
        <f>N70+N75+N89+N93+#REF!</f>
        <v>#REF!</v>
      </c>
      <c r="O69" s="36" t="e">
        <f>O70+O75+O89+O93+#REF!</f>
        <v>#REF!</v>
      </c>
      <c r="P69" s="36" t="e">
        <f>P70+P75+P89+P93+#REF!</f>
        <v>#REF!</v>
      </c>
      <c r="Q69" s="36" t="e">
        <f>Q70+Q75+Q89+Q93+#REF!</f>
        <v>#REF!</v>
      </c>
      <c r="R69" s="36" t="e">
        <f>R70+R75+R89+R93+#REF!</f>
        <v>#REF!</v>
      </c>
    </row>
    <row r="70" spans="2:18" ht="12.75">
      <c r="B70" s="11" t="s">
        <v>119</v>
      </c>
      <c r="C70" s="16" t="s">
        <v>70</v>
      </c>
      <c r="D70" s="12" t="s">
        <v>58</v>
      </c>
      <c r="E70" s="12"/>
      <c r="F70" s="12"/>
      <c r="G70" s="12"/>
      <c r="H70" s="21">
        <f aca="true" t="shared" si="2" ref="H70:R70">H71+H73</f>
        <v>631.3</v>
      </c>
      <c r="I70" s="21" t="e">
        <f t="shared" si="2"/>
        <v>#REF!</v>
      </c>
      <c r="J70" s="21" t="e">
        <f t="shared" si="2"/>
        <v>#REF!</v>
      </c>
      <c r="K70" s="21" t="e">
        <f t="shared" si="2"/>
        <v>#REF!</v>
      </c>
      <c r="L70" s="21" t="e">
        <f t="shared" si="2"/>
        <v>#REF!</v>
      </c>
      <c r="M70" s="21" t="e">
        <f t="shared" si="2"/>
        <v>#REF!</v>
      </c>
      <c r="N70" s="21" t="e">
        <f t="shared" si="2"/>
        <v>#REF!</v>
      </c>
      <c r="O70" s="21" t="e">
        <f t="shared" si="2"/>
        <v>#REF!</v>
      </c>
      <c r="P70" s="21" t="e">
        <f t="shared" si="2"/>
        <v>#REF!</v>
      </c>
      <c r="Q70" s="21" t="e">
        <f t="shared" si="2"/>
        <v>#REF!</v>
      </c>
      <c r="R70" s="21" t="e">
        <f t="shared" si="2"/>
        <v>#REF!</v>
      </c>
    </row>
    <row r="71" spans="2:18" ht="48">
      <c r="B71" s="11" t="s">
        <v>75</v>
      </c>
      <c r="C71" s="16" t="s">
        <v>70</v>
      </c>
      <c r="D71" s="12" t="s">
        <v>58</v>
      </c>
      <c r="E71" s="12" t="s">
        <v>59</v>
      </c>
      <c r="F71" s="12"/>
      <c r="G71" s="12"/>
      <c r="H71" s="21">
        <f>H72</f>
        <v>219.1</v>
      </c>
      <c r="I71" s="28" t="e">
        <f aca="true" t="shared" si="3" ref="I71:R71">I72</f>
        <v>#REF!</v>
      </c>
      <c r="J71" s="28" t="e">
        <f t="shared" si="3"/>
        <v>#REF!</v>
      </c>
      <c r="K71" s="28" t="e">
        <f t="shared" si="3"/>
        <v>#REF!</v>
      </c>
      <c r="L71" s="28" t="e">
        <f t="shared" si="3"/>
        <v>#REF!</v>
      </c>
      <c r="M71" s="28" t="e">
        <f t="shared" si="3"/>
        <v>#REF!</v>
      </c>
      <c r="N71" s="28" t="e">
        <f t="shared" si="3"/>
        <v>#REF!</v>
      </c>
      <c r="O71" s="28" t="e">
        <f t="shared" si="3"/>
        <v>#REF!</v>
      </c>
      <c r="P71" s="28" t="e">
        <f t="shared" si="3"/>
        <v>#REF!</v>
      </c>
      <c r="Q71" s="28" t="e">
        <f t="shared" si="3"/>
        <v>#REF!</v>
      </c>
      <c r="R71" s="28" t="e">
        <f t="shared" si="3"/>
        <v>#REF!</v>
      </c>
    </row>
    <row r="72" spans="2:18" ht="108">
      <c r="B72" s="13" t="s">
        <v>203</v>
      </c>
      <c r="C72" s="17" t="s">
        <v>70</v>
      </c>
      <c r="D72" s="17" t="s">
        <v>58</v>
      </c>
      <c r="E72" s="17" t="s">
        <v>59</v>
      </c>
      <c r="F72" s="14" t="s">
        <v>129</v>
      </c>
      <c r="G72" s="14" t="s">
        <v>108</v>
      </c>
      <c r="H72" s="28">
        <v>219.1</v>
      </c>
      <c r="I72" s="28" t="e">
        <f>#REF!</f>
        <v>#REF!</v>
      </c>
      <c r="J72" s="28" t="e">
        <f>#REF!</f>
        <v>#REF!</v>
      </c>
      <c r="K72" s="28" t="e">
        <f>#REF!</f>
        <v>#REF!</v>
      </c>
      <c r="L72" s="28" t="e">
        <f>#REF!</f>
        <v>#REF!</v>
      </c>
      <c r="M72" s="28" t="e">
        <f>#REF!</f>
        <v>#REF!</v>
      </c>
      <c r="N72" s="28" t="e">
        <f>#REF!</f>
        <v>#REF!</v>
      </c>
      <c r="O72" s="28" t="e">
        <f>#REF!</f>
        <v>#REF!</v>
      </c>
      <c r="P72" s="28" t="e">
        <f>#REF!</f>
        <v>#REF!</v>
      </c>
      <c r="Q72" s="28" t="e">
        <f>#REF!</f>
        <v>#REF!</v>
      </c>
      <c r="R72" s="28" t="e">
        <f>#REF!</f>
        <v>#REF!</v>
      </c>
    </row>
    <row r="73" spans="2:18" ht="12.75">
      <c r="B73" s="11" t="s">
        <v>46</v>
      </c>
      <c r="C73" s="16" t="s">
        <v>70</v>
      </c>
      <c r="D73" s="12" t="s">
        <v>58</v>
      </c>
      <c r="E73" s="12" t="s">
        <v>89</v>
      </c>
      <c r="F73" s="12"/>
      <c r="G73" s="12"/>
      <c r="H73" s="21">
        <f>H74</f>
        <v>412.2</v>
      </c>
      <c r="I73" s="28" t="e">
        <f aca="true" t="shared" si="4" ref="I73:R73">I74</f>
        <v>#REF!</v>
      </c>
      <c r="J73" s="28" t="e">
        <f t="shared" si="4"/>
        <v>#REF!</v>
      </c>
      <c r="K73" s="28" t="e">
        <f t="shared" si="4"/>
        <v>#REF!</v>
      </c>
      <c r="L73" s="28" t="e">
        <f t="shared" si="4"/>
        <v>#REF!</v>
      </c>
      <c r="M73" s="28" t="e">
        <f t="shared" si="4"/>
        <v>#REF!</v>
      </c>
      <c r="N73" s="28" t="e">
        <f t="shared" si="4"/>
        <v>#REF!</v>
      </c>
      <c r="O73" s="28" t="e">
        <f t="shared" si="4"/>
        <v>#REF!</v>
      </c>
      <c r="P73" s="28" t="e">
        <f t="shared" si="4"/>
        <v>#REF!</v>
      </c>
      <c r="Q73" s="28" t="e">
        <f t="shared" si="4"/>
        <v>#REF!</v>
      </c>
      <c r="R73" s="28" t="e">
        <f t="shared" si="4"/>
        <v>#REF!</v>
      </c>
    </row>
    <row r="74" spans="2:18" ht="108">
      <c r="B74" s="13" t="s">
        <v>203</v>
      </c>
      <c r="C74" s="17" t="s">
        <v>70</v>
      </c>
      <c r="D74" s="17" t="s">
        <v>58</v>
      </c>
      <c r="E74" s="17" t="s">
        <v>89</v>
      </c>
      <c r="F74" s="14" t="s">
        <v>129</v>
      </c>
      <c r="G74" s="14" t="s">
        <v>108</v>
      </c>
      <c r="H74" s="28">
        <v>412.2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</row>
    <row r="75" spans="2:18" ht="12.75">
      <c r="B75" s="11" t="s">
        <v>31</v>
      </c>
      <c r="C75" s="16" t="s">
        <v>70</v>
      </c>
      <c r="D75" s="12" t="s">
        <v>64</v>
      </c>
      <c r="E75" s="12" t="s">
        <v>67</v>
      </c>
      <c r="F75" s="12"/>
      <c r="G75" s="12"/>
      <c r="H75" s="21">
        <f aca="true" t="shared" si="5" ref="H75:R75">H76+H86</f>
        <v>5430.3</v>
      </c>
      <c r="I75" s="40" t="e">
        <f t="shared" si="5"/>
        <v>#REF!</v>
      </c>
      <c r="J75" s="40" t="e">
        <f t="shared" si="5"/>
        <v>#REF!</v>
      </c>
      <c r="K75" s="40" t="e">
        <f t="shared" si="5"/>
        <v>#REF!</v>
      </c>
      <c r="L75" s="40" t="e">
        <f t="shared" si="5"/>
        <v>#REF!</v>
      </c>
      <c r="M75" s="40" t="e">
        <f t="shared" si="5"/>
        <v>#REF!</v>
      </c>
      <c r="N75" s="40" t="e">
        <f t="shared" si="5"/>
        <v>#REF!</v>
      </c>
      <c r="O75" s="40" t="e">
        <f t="shared" si="5"/>
        <v>#REF!</v>
      </c>
      <c r="P75" s="40" t="e">
        <f t="shared" si="5"/>
        <v>#REF!</v>
      </c>
      <c r="Q75" s="40" t="e">
        <f t="shared" si="5"/>
        <v>#REF!</v>
      </c>
      <c r="R75" s="40" t="e">
        <f t="shared" si="5"/>
        <v>#REF!</v>
      </c>
    </row>
    <row r="76" spans="2:18" ht="12.75">
      <c r="B76" s="11" t="s">
        <v>49</v>
      </c>
      <c r="C76" s="16" t="s">
        <v>70</v>
      </c>
      <c r="D76" s="12" t="s">
        <v>64</v>
      </c>
      <c r="E76" s="12" t="s">
        <v>58</v>
      </c>
      <c r="F76" s="12"/>
      <c r="G76" s="12"/>
      <c r="H76" s="21">
        <f>H77+H78+H79+H80+H81+H82+H83+H84+H85</f>
        <v>4682.6</v>
      </c>
      <c r="I76" s="29" t="e">
        <f aca="true" t="shared" si="6" ref="I76:R76">I77+I82</f>
        <v>#REF!</v>
      </c>
      <c r="J76" s="29" t="e">
        <f t="shared" si="6"/>
        <v>#REF!</v>
      </c>
      <c r="K76" s="29" t="e">
        <f t="shared" si="6"/>
        <v>#REF!</v>
      </c>
      <c r="L76" s="29" t="e">
        <f t="shared" si="6"/>
        <v>#REF!</v>
      </c>
      <c r="M76" s="29" t="e">
        <f t="shared" si="6"/>
        <v>#REF!</v>
      </c>
      <c r="N76" s="29" t="e">
        <f t="shared" si="6"/>
        <v>#REF!</v>
      </c>
      <c r="O76" s="29" t="e">
        <f t="shared" si="6"/>
        <v>#REF!</v>
      </c>
      <c r="P76" s="29" t="e">
        <f t="shared" si="6"/>
        <v>#REF!</v>
      </c>
      <c r="Q76" s="29" t="e">
        <f t="shared" si="6"/>
        <v>#REF!</v>
      </c>
      <c r="R76" s="29" t="e">
        <f t="shared" si="6"/>
        <v>#REF!</v>
      </c>
    </row>
    <row r="77" spans="2:18" ht="96">
      <c r="B77" s="13" t="s">
        <v>217</v>
      </c>
      <c r="C77" s="17" t="s">
        <v>70</v>
      </c>
      <c r="D77" s="14" t="s">
        <v>64</v>
      </c>
      <c r="E77" s="14" t="s">
        <v>58</v>
      </c>
      <c r="F77" s="14" t="s">
        <v>166</v>
      </c>
      <c r="G77" s="14" t="s">
        <v>108</v>
      </c>
      <c r="H77" s="28">
        <v>3429.7</v>
      </c>
      <c r="I77" s="29" t="e">
        <f>I78+#REF!+#REF!+#REF!+#REF!</f>
        <v>#REF!</v>
      </c>
      <c r="J77" s="29" t="e">
        <f>J78+#REF!+#REF!+#REF!+#REF!</f>
        <v>#REF!</v>
      </c>
      <c r="K77" s="29" t="e">
        <f>K78+#REF!+#REF!+#REF!+#REF!</f>
        <v>#REF!</v>
      </c>
      <c r="L77" s="29" t="e">
        <f>L78+#REF!+#REF!+#REF!+#REF!</f>
        <v>#REF!</v>
      </c>
      <c r="M77" s="29" t="e">
        <f>M78+#REF!+#REF!+#REF!+#REF!</f>
        <v>#REF!</v>
      </c>
      <c r="N77" s="29" t="e">
        <f>N78+#REF!+#REF!+#REF!+#REF!</f>
        <v>#REF!</v>
      </c>
      <c r="O77" s="29" t="e">
        <f>O78+#REF!+#REF!+#REF!+#REF!</f>
        <v>#REF!</v>
      </c>
      <c r="P77" s="29" t="e">
        <f>P78+#REF!+#REF!+#REF!+#REF!</f>
        <v>#REF!</v>
      </c>
      <c r="Q77" s="29" t="e">
        <f>Q78+#REF!+#REF!+#REF!+#REF!</f>
        <v>#REF!</v>
      </c>
      <c r="R77" s="29" t="e">
        <f>R78+#REF!+#REF!+#REF!+#REF!</f>
        <v>#REF!</v>
      </c>
    </row>
    <row r="78" spans="2:18" ht="60">
      <c r="B78" s="13" t="s">
        <v>183</v>
      </c>
      <c r="C78" s="17" t="s">
        <v>70</v>
      </c>
      <c r="D78" s="14" t="s">
        <v>64</v>
      </c>
      <c r="E78" s="14" t="s">
        <v>58</v>
      </c>
      <c r="F78" s="14" t="s">
        <v>166</v>
      </c>
      <c r="G78" s="14" t="s">
        <v>106</v>
      </c>
      <c r="H78" s="28">
        <v>978.3</v>
      </c>
      <c r="I78" s="29" t="e">
        <f>I81+#REF!+#REF!</f>
        <v>#REF!</v>
      </c>
      <c r="J78" s="29" t="e">
        <f>J81+#REF!+#REF!</f>
        <v>#REF!</v>
      </c>
      <c r="K78" s="29" t="e">
        <f>K81+#REF!+#REF!</f>
        <v>#REF!</v>
      </c>
      <c r="L78" s="29" t="e">
        <f>L81+#REF!+#REF!</f>
        <v>#REF!</v>
      </c>
      <c r="M78" s="29" t="e">
        <f>M81+#REF!+#REF!</f>
        <v>#REF!</v>
      </c>
      <c r="N78" s="29" t="e">
        <f>N81+#REF!+#REF!</f>
        <v>#REF!</v>
      </c>
      <c r="O78" s="29" t="e">
        <f>O81+#REF!+#REF!</f>
        <v>#REF!</v>
      </c>
      <c r="P78" s="29" t="e">
        <f>P81+#REF!+#REF!</f>
        <v>#REF!</v>
      </c>
      <c r="Q78" s="29" t="e">
        <f>Q81+#REF!+#REF!</f>
        <v>#REF!</v>
      </c>
      <c r="R78" s="29" t="e">
        <f>R81+#REF!+#REF!</f>
        <v>#REF!</v>
      </c>
    </row>
    <row r="79" spans="2:18" ht="48">
      <c r="B79" s="13" t="s">
        <v>184</v>
      </c>
      <c r="C79" s="17" t="s">
        <v>70</v>
      </c>
      <c r="D79" s="14" t="s">
        <v>64</v>
      </c>
      <c r="E79" s="14" t="s">
        <v>58</v>
      </c>
      <c r="F79" s="14" t="s">
        <v>166</v>
      </c>
      <c r="G79" s="14" t="s">
        <v>91</v>
      </c>
      <c r="H79" s="28">
        <v>95.8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2:18" ht="84">
      <c r="B80" s="39" t="s">
        <v>218</v>
      </c>
      <c r="C80" s="17" t="s">
        <v>70</v>
      </c>
      <c r="D80" s="14" t="s">
        <v>64</v>
      </c>
      <c r="E80" s="14" t="s">
        <v>58</v>
      </c>
      <c r="F80" s="14" t="s">
        <v>167</v>
      </c>
      <c r="G80" s="14" t="s">
        <v>108</v>
      </c>
      <c r="H80" s="28">
        <v>42.6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2:18" ht="84">
      <c r="B81" s="39" t="s">
        <v>219</v>
      </c>
      <c r="C81" s="17" t="s">
        <v>70</v>
      </c>
      <c r="D81" s="14" t="s">
        <v>64</v>
      </c>
      <c r="E81" s="14" t="s">
        <v>58</v>
      </c>
      <c r="F81" s="17" t="s">
        <v>167</v>
      </c>
      <c r="G81" s="17" t="s">
        <v>113</v>
      </c>
      <c r="H81" s="28">
        <v>20.2</v>
      </c>
      <c r="I81" s="43" t="e">
        <f>#REF!</f>
        <v>#REF!</v>
      </c>
      <c r="J81" s="43" t="e">
        <f>#REF!</f>
        <v>#REF!</v>
      </c>
      <c r="K81" s="43" t="e">
        <f>#REF!</f>
        <v>#REF!</v>
      </c>
      <c r="L81" s="43" t="e">
        <f>#REF!</f>
        <v>#REF!</v>
      </c>
      <c r="M81" s="43" t="e">
        <f>#REF!</f>
        <v>#REF!</v>
      </c>
      <c r="N81" s="43" t="e">
        <f>#REF!</f>
        <v>#REF!</v>
      </c>
      <c r="O81" s="43" t="e">
        <f>#REF!</f>
        <v>#REF!</v>
      </c>
      <c r="P81" s="43" t="e">
        <f>#REF!</f>
        <v>#REF!</v>
      </c>
      <c r="Q81" s="43" t="e">
        <f>#REF!</f>
        <v>#REF!</v>
      </c>
      <c r="R81" s="43" t="e">
        <f>#REF!</f>
        <v>#REF!</v>
      </c>
    </row>
    <row r="82" spans="2:18" ht="60">
      <c r="B82" s="13" t="s">
        <v>142</v>
      </c>
      <c r="C82" s="14" t="s">
        <v>70</v>
      </c>
      <c r="D82" s="14" t="s">
        <v>64</v>
      </c>
      <c r="E82" s="14" t="s">
        <v>58</v>
      </c>
      <c r="F82" s="14" t="s">
        <v>143</v>
      </c>
      <c r="G82" s="14" t="s">
        <v>106</v>
      </c>
      <c r="H82" s="28">
        <v>5</v>
      </c>
      <c r="I82" s="43" t="e">
        <f>#REF!+#REF!+I83</f>
        <v>#REF!</v>
      </c>
      <c r="J82" s="43" t="e">
        <f>#REF!+#REF!+J83</f>
        <v>#REF!</v>
      </c>
      <c r="K82" s="43" t="e">
        <f>#REF!+#REF!+K83</f>
        <v>#REF!</v>
      </c>
      <c r="L82" s="43" t="e">
        <f>#REF!+#REF!+L83</f>
        <v>#REF!</v>
      </c>
      <c r="M82" s="43" t="e">
        <f>#REF!+#REF!+M83</f>
        <v>#REF!</v>
      </c>
      <c r="N82" s="43" t="e">
        <f>#REF!+#REF!+N83</f>
        <v>#REF!</v>
      </c>
      <c r="O82" s="43" t="e">
        <f>#REF!+#REF!+O83</f>
        <v>#REF!</v>
      </c>
      <c r="P82" s="43" t="e">
        <f>#REF!+#REF!+P83</f>
        <v>#REF!</v>
      </c>
      <c r="Q82" s="43" t="e">
        <f>#REF!+#REF!+Q83</f>
        <v>#REF!</v>
      </c>
      <c r="R82" s="43" t="e">
        <f>#REF!+#REF!+R83</f>
        <v>#REF!</v>
      </c>
    </row>
    <row r="83" spans="2:18" ht="60">
      <c r="B83" s="13" t="s">
        <v>153</v>
      </c>
      <c r="C83" s="14" t="s">
        <v>70</v>
      </c>
      <c r="D83" s="14" t="s">
        <v>64</v>
      </c>
      <c r="E83" s="14" t="s">
        <v>58</v>
      </c>
      <c r="F83" s="14" t="s">
        <v>154</v>
      </c>
      <c r="G83" s="14" t="s">
        <v>106</v>
      </c>
      <c r="H83" s="28">
        <v>15</v>
      </c>
      <c r="I83" s="47">
        <f aca="true" t="shared" si="7" ref="I83:R84">I84</f>
        <v>0</v>
      </c>
      <c r="J83" s="47">
        <f t="shared" si="7"/>
        <v>0</v>
      </c>
      <c r="K83" s="47">
        <f t="shared" si="7"/>
        <v>0</v>
      </c>
      <c r="L83" s="47">
        <f t="shared" si="7"/>
        <v>0</v>
      </c>
      <c r="M83" s="47">
        <f t="shared" si="7"/>
        <v>0</v>
      </c>
      <c r="N83" s="47">
        <f t="shared" si="7"/>
        <v>0</v>
      </c>
      <c r="O83" s="47">
        <f t="shared" si="7"/>
        <v>0</v>
      </c>
      <c r="P83" s="47">
        <f t="shared" si="7"/>
        <v>0</v>
      </c>
      <c r="Q83" s="47">
        <f t="shared" si="7"/>
        <v>0</v>
      </c>
      <c r="R83" s="47">
        <f t="shared" si="7"/>
        <v>0</v>
      </c>
    </row>
    <row r="84" spans="2:18" ht="60">
      <c r="B84" s="13" t="s">
        <v>148</v>
      </c>
      <c r="C84" s="14" t="s">
        <v>70</v>
      </c>
      <c r="D84" s="14" t="s">
        <v>64</v>
      </c>
      <c r="E84" s="14" t="s">
        <v>58</v>
      </c>
      <c r="F84" s="14" t="s">
        <v>149</v>
      </c>
      <c r="G84" s="14" t="s">
        <v>106</v>
      </c>
      <c r="H84" s="28">
        <v>86</v>
      </c>
      <c r="I84" s="47">
        <f t="shared" si="7"/>
        <v>0</v>
      </c>
      <c r="J84" s="47">
        <f t="shared" si="7"/>
        <v>0</v>
      </c>
      <c r="K84" s="47">
        <f t="shared" si="7"/>
        <v>0</v>
      </c>
      <c r="L84" s="47">
        <f t="shared" si="7"/>
        <v>0</v>
      </c>
      <c r="M84" s="47">
        <f t="shared" si="7"/>
        <v>0</v>
      </c>
      <c r="N84" s="47">
        <f t="shared" si="7"/>
        <v>0</v>
      </c>
      <c r="O84" s="47">
        <f t="shared" si="7"/>
        <v>0</v>
      </c>
      <c r="P84" s="47">
        <f t="shared" si="7"/>
        <v>0</v>
      </c>
      <c r="Q84" s="47">
        <f t="shared" si="7"/>
        <v>0</v>
      </c>
      <c r="R84" s="47">
        <f t="shared" si="7"/>
        <v>0</v>
      </c>
    </row>
    <row r="85" spans="2:18" ht="84">
      <c r="B85" s="13" t="s">
        <v>144</v>
      </c>
      <c r="C85" s="14" t="s">
        <v>70</v>
      </c>
      <c r="D85" s="14" t="s">
        <v>64</v>
      </c>
      <c r="E85" s="14" t="s">
        <v>58</v>
      </c>
      <c r="F85" s="14" t="s">
        <v>145</v>
      </c>
      <c r="G85" s="14" t="s">
        <v>106</v>
      </c>
      <c r="H85" s="28">
        <v>10</v>
      </c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2:18" ht="12.75">
      <c r="B86" s="11" t="s">
        <v>88</v>
      </c>
      <c r="C86" s="16" t="s">
        <v>70</v>
      </c>
      <c r="D86" s="12" t="s">
        <v>64</v>
      </c>
      <c r="E86" s="12" t="s">
        <v>59</v>
      </c>
      <c r="F86" s="12"/>
      <c r="G86" s="12"/>
      <c r="H86" s="21">
        <f>H87+H88</f>
        <v>747.7</v>
      </c>
      <c r="I86" s="43" t="e">
        <f>#REF!</f>
        <v>#REF!</v>
      </c>
      <c r="J86" s="43" t="e">
        <f>#REF!</f>
        <v>#REF!</v>
      </c>
      <c r="K86" s="43" t="e">
        <f>#REF!</f>
        <v>#REF!</v>
      </c>
      <c r="L86" s="43" t="e">
        <f>#REF!</f>
        <v>#REF!</v>
      </c>
      <c r="M86" s="43" t="e">
        <f>#REF!</f>
        <v>#REF!</v>
      </c>
      <c r="N86" s="43" t="e">
        <f>#REF!</f>
        <v>#REF!</v>
      </c>
      <c r="O86" s="43" t="e">
        <f>#REF!</f>
        <v>#REF!</v>
      </c>
      <c r="P86" s="43" t="e">
        <f>#REF!</f>
        <v>#REF!</v>
      </c>
      <c r="Q86" s="43" t="e">
        <f>#REF!</f>
        <v>#REF!</v>
      </c>
      <c r="R86" s="43" t="e">
        <f>#REF!</f>
        <v>#REF!</v>
      </c>
    </row>
    <row r="87" spans="2:18" ht="108">
      <c r="B87" s="13" t="s">
        <v>203</v>
      </c>
      <c r="C87" s="17" t="s">
        <v>70</v>
      </c>
      <c r="D87" s="17" t="s">
        <v>64</v>
      </c>
      <c r="E87" s="17" t="s">
        <v>59</v>
      </c>
      <c r="F87" s="14" t="s">
        <v>129</v>
      </c>
      <c r="G87" s="14" t="s">
        <v>108</v>
      </c>
      <c r="H87" s="28">
        <v>401.3</v>
      </c>
      <c r="I87" s="43" t="e">
        <f>#REF!</f>
        <v>#REF!</v>
      </c>
      <c r="J87" s="43" t="e">
        <f>#REF!</f>
        <v>#REF!</v>
      </c>
      <c r="K87" s="43" t="e">
        <f>#REF!</f>
        <v>#REF!</v>
      </c>
      <c r="L87" s="43" t="e">
        <f>#REF!</f>
        <v>#REF!</v>
      </c>
      <c r="M87" s="43" t="e">
        <f>#REF!</f>
        <v>#REF!</v>
      </c>
      <c r="N87" s="43" t="e">
        <f>#REF!</f>
        <v>#REF!</v>
      </c>
      <c r="O87" s="43" t="e">
        <f>#REF!</f>
        <v>#REF!</v>
      </c>
      <c r="P87" s="43" t="e">
        <f>#REF!</f>
        <v>#REF!</v>
      </c>
      <c r="Q87" s="43" t="e">
        <f>#REF!</f>
        <v>#REF!</v>
      </c>
      <c r="R87" s="43" t="e">
        <f>#REF!</f>
        <v>#REF!</v>
      </c>
    </row>
    <row r="88" spans="2:18" ht="96">
      <c r="B88" s="13" t="s">
        <v>220</v>
      </c>
      <c r="C88" s="14" t="s">
        <v>70</v>
      </c>
      <c r="D88" s="14" t="s">
        <v>64</v>
      </c>
      <c r="E88" s="14" t="s">
        <v>59</v>
      </c>
      <c r="F88" s="14" t="s">
        <v>168</v>
      </c>
      <c r="G88" s="14" t="s">
        <v>108</v>
      </c>
      <c r="H88" s="28">
        <v>346.4</v>
      </c>
      <c r="I88" s="43" t="e">
        <f>#REF!</f>
        <v>#REF!</v>
      </c>
      <c r="J88" s="43" t="e">
        <f>#REF!</f>
        <v>#REF!</v>
      </c>
      <c r="K88" s="43" t="e">
        <f>#REF!</f>
        <v>#REF!</v>
      </c>
      <c r="L88" s="43" t="e">
        <f>#REF!</f>
        <v>#REF!</v>
      </c>
      <c r="M88" s="43" t="e">
        <f>#REF!</f>
        <v>#REF!</v>
      </c>
      <c r="N88" s="43" t="e">
        <f>#REF!</f>
        <v>#REF!</v>
      </c>
      <c r="O88" s="43" t="e">
        <f>#REF!</f>
        <v>#REF!</v>
      </c>
      <c r="P88" s="43" t="e">
        <f>#REF!</f>
        <v>#REF!</v>
      </c>
      <c r="Q88" s="43" t="e">
        <f>#REF!</f>
        <v>#REF!</v>
      </c>
      <c r="R88" s="43" t="e">
        <f>#REF!</f>
        <v>#REF!</v>
      </c>
    </row>
    <row r="89" spans="2:18" ht="12.75">
      <c r="B89" s="11" t="s">
        <v>28</v>
      </c>
      <c r="C89" s="16" t="s">
        <v>70</v>
      </c>
      <c r="D89" s="12" t="s">
        <v>60</v>
      </c>
      <c r="E89" s="12"/>
      <c r="F89" s="12"/>
      <c r="G89" s="12"/>
      <c r="H89" s="21">
        <f>H90</f>
        <v>627.8</v>
      </c>
      <c r="I89" s="40" t="e">
        <f aca="true" t="shared" si="8" ref="I89:R89">I90</f>
        <v>#REF!</v>
      </c>
      <c r="J89" s="40" t="e">
        <f t="shared" si="8"/>
        <v>#REF!</v>
      </c>
      <c r="K89" s="40" t="e">
        <f t="shared" si="8"/>
        <v>#REF!</v>
      </c>
      <c r="L89" s="40" t="e">
        <f t="shared" si="8"/>
        <v>#REF!</v>
      </c>
      <c r="M89" s="40" t="e">
        <f t="shared" si="8"/>
        <v>#REF!</v>
      </c>
      <c r="N89" s="40" t="e">
        <f t="shared" si="8"/>
        <v>#REF!</v>
      </c>
      <c r="O89" s="40" t="e">
        <f t="shared" si="8"/>
        <v>#REF!</v>
      </c>
      <c r="P89" s="40" t="e">
        <f t="shared" si="8"/>
        <v>#REF!</v>
      </c>
      <c r="Q89" s="40" t="e">
        <f t="shared" si="8"/>
        <v>#REF!</v>
      </c>
      <c r="R89" s="40" t="e">
        <f t="shared" si="8"/>
        <v>#REF!</v>
      </c>
    </row>
    <row r="90" spans="2:18" ht="12.75">
      <c r="B90" s="11" t="s">
        <v>50</v>
      </c>
      <c r="C90" s="16" t="s">
        <v>70</v>
      </c>
      <c r="D90" s="12" t="s">
        <v>60</v>
      </c>
      <c r="E90" s="12" t="s">
        <v>61</v>
      </c>
      <c r="F90" s="12"/>
      <c r="G90" s="12"/>
      <c r="H90" s="21">
        <f>H91+H92</f>
        <v>627.8</v>
      </c>
      <c r="I90" s="29" t="e">
        <f>I91+#REF!+#REF!</f>
        <v>#REF!</v>
      </c>
      <c r="J90" s="29" t="e">
        <f>J91+#REF!+#REF!</f>
        <v>#REF!</v>
      </c>
      <c r="K90" s="29" t="e">
        <f>K91+#REF!+#REF!</f>
        <v>#REF!</v>
      </c>
      <c r="L90" s="29" t="e">
        <f>L91+#REF!+#REF!</f>
        <v>#REF!</v>
      </c>
      <c r="M90" s="29" t="e">
        <f>M91+#REF!+#REF!</f>
        <v>#REF!</v>
      </c>
      <c r="N90" s="29" t="e">
        <f>N91+#REF!+#REF!</f>
        <v>#REF!</v>
      </c>
      <c r="O90" s="29" t="e">
        <f>O91+#REF!+#REF!</f>
        <v>#REF!</v>
      </c>
      <c r="P90" s="29" t="e">
        <f>P91+#REF!+#REF!</f>
        <v>#REF!</v>
      </c>
      <c r="Q90" s="29" t="e">
        <f>Q91+#REF!+#REF!</f>
        <v>#REF!</v>
      </c>
      <c r="R90" s="29" t="e">
        <f>R91+#REF!+#REF!</f>
        <v>#REF!</v>
      </c>
    </row>
    <row r="91" spans="2:18" ht="55.5" customHeight="1">
      <c r="B91" s="13" t="s">
        <v>152</v>
      </c>
      <c r="C91" s="14" t="s">
        <v>70</v>
      </c>
      <c r="D91" s="14" t="s">
        <v>60</v>
      </c>
      <c r="E91" s="14" t="s">
        <v>61</v>
      </c>
      <c r="F91" s="14" t="s">
        <v>151</v>
      </c>
      <c r="G91" s="14" t="s">
        <v>113</v>
      </c>
      <c r="H91" s="28">
        <v>313.9</v>
      </c>
      <c r="I91" s="43" t="e">
        <f aca="true" t="shared" si="9" ref="I91:R91">I92</f>
        <v>#REF!</v>
      </c>
      <c r="J91" s="43" t="e">
        <f t="shared" si="9"/>
        <v>#REF!</v>
      </c>
      <c r="K91" s="43" t="e">
        <f t="shared" si="9"/>
        <v>#REF!</v>
      </c>
      <c r="L91" s="43" t="e">
        <f t="shared" si="9"/>
        <v>#REF!</v>
      </c>
      <c r="M91" s="43" t="e">
        <f t="shared" si="9"/>
        <v>#REF!</v>
      </c>
      <c r="N91" s="43" t="e">
        <f t="shared" si="9"/>
        <v>#REF!</v>
      </c>
      <c r="O91" s="43" t="e">
        <f t="shared" si="9"/>
        <v>#REF!</v>
      </c>
      <c r="P91" s="43" t="e">
        <f t="shared" si="9"/>
        <v>#REF!</v>
      </c>
      <c r="Q91" s="43" t="e">
        <f t="shared" si="9"/>
        <v>#REF!</v>
      </c>
      <c r="R91" s="43" t="e">
        <f t="shared" si="9"/>
        <v>#REF!</v>
      </c>
    </row>
    <row r="92" spans="2:18" ht="24">
      <c r="B92" s="13" t="s">
        <v>221</v>
      </c>
      <c r="C92" s="14" t="s">
        <v>70</v>
      </c>
      <c r="D92" s="14" t="s">
        <v>60</v>
      </c>
      <c r="E92" s="14" t="s">
        <v>61</v>
      </c>
      <c r="F92" s="14" t="s">
        <v>38</v>
      </c>
      <c r="G92" s="14" t="s">
        <v>113</v>
      </c>
      <c r="H92" s="28">
        <v>313.9</v>
      </c>
      <c r="I92" s="43" t="e">
        <f>#REF!</f>
        <v>#REF!</v>
      </c>
      <c r="J92" s="43" t="e">
        <f>#REF!</f>
        <v>#REF!</v>
      </c>
      <c r="K92" s="43" t="e">
        <f>#REF!</f>
        <v>#REF!</v>
      </c>
      <c r="L92" s="43" t="e">
        <f>#REF!</f>
        <v>#REF!</v>
      </c>
      <c r="M92" s="43" t="e">
        <f>#REF!</f>
        <v>#REF!</v>
      </c>
      <c r="N92" s="43" t="e">
        <f>#REF!</f>
        <v>#REF!</v>
      </c>
      <c r="O92" s="43" t="e">
        <f>#REF!</f>
        <v>#REF!</v>
      </c>
      <c r="P92" s="43" t="e">
        <f>#REF!</f>
        <v>#REF!</v>
      </c>
      <c r="Q92" s="43" t="e">
        <f>#REF!</f>
        <v>#REF!</v>
      </c>
      <c r="R92" s="43" t="e">
        <f>#REF!</f>
        <v>#REF!</v>
      </c>
    </row>
    <row r="93" spans="2:18" ht="12.75">
      <c r="B93" s="11" t="s">
        <v>29</v>
      </c>
      <c r="C93" s="12" t="s">
        <v>70</v>
      </c>
      <c r="D93" s="12" t="s">
        <v>78</v>
      </c>
      <c r="E93" s="12"/>
      <c r="F93" s="12"/>
      <c r="G93" s="12"/>
      <c r="H93" s="21">
        <f aca="true" t="shared" si="10" ref="H93:R93">H94+H96</f>
        <v>429.2</v>
      </c>
      <c r="I93" s="43" t="e">
        <f t="shared" si="10"/>
        <v>#REF!</v>
      </c>
      <c r="J93" s="43" t="e">
        <f t="shared" si="10"/>
        <v>#REF!</v>
      </c>
      <c r="K93" s="43" t="e">
        <f t="shared" si="10"/>
        <v>#REF!</v>
      </c>
      <c r="L93" s="43" t="e">
        <f t="shared" si="10"/>
        <v>#REF!</v>
      </c>
      <c r="M93" s="43" t="e">
        <f t="shared" si="10"/>
        <v>#REF!</v>
      </c>
      <c r="N93" s="43" t="e">
        <f t="shared" si="10"/>
        <v>#REF!</v>
      </c>
      <c r="O93" s="43" t="e">
        <f t="shared" si="10"/>
        <v>#REF!</v>
      </c>
      <c r="P93" s="43" t="e">
        <f t="shared" si="10"/>
        <v>#REF!</v>
      </c>
      <c r="Q93" s="43" t="e">
        <f t="shared" si="10"/>
        <v>#REF!</v>
      </c>
      <c r="R93" s="43" t="e">
        <f t="shared" si="10"/>
        <v>#REF!</v>
      </c>
    </row>
    <row r="94" spans="2:18" ht="12.75">
      <c r="B94" s="11" t="s">
        <v>93</v>
      </c>
      <c r="C94" s="12" t="s">
        <v>70</v>
      </c>
      <c r="D94" s="12" t="s">
        <v>78</v>
      </c>
      <c r="E94" s="12" t="s">
        <v>58</v>
      </c>
      <c r="F94" s="12"/>
      <c r="G94" s="12"/>
      <c r="H94" s="21">
        <f>H95</f>
        <v>150</v>
      </c>
      <c r="I94" s="43" t="e">
        <f aca="true" t="shared" si="11" ref="I94:R94">I95</f>
        <v>#REF!</v>
      </c>
      <c r="J94" s="43" t="e">
        <f t="shared" si="11"/>
        <v>#REF!</v>
      </c>
      <c r="K94" s="43" t="e">
        <f t="shared" si="11"/>
        <v>#REF!</v>
      </c>
      <c r="L94" s="43" t="e">
        <f t="shared" si="11"/>
        <v>#REF!</v>
      </c>
      <c r="M94" s="43" t="e">
        <f t="shared" si="11"/>
        <v>#REF!</v>
      </c>
      <c r="N94" s="43" t="e">
        <f t="shared" si="11"/>
        <v>#REF!</v>
      </c>
      <c r="O94" s="43" t="e">
        <f t="shared" si="11"/>
        <v>#REF!</v>
      </c>
      <c r="P94" s="43" t="e">
        <f t="shared" si="11"/>
        <v>#REF!</v>
      </c>
      <c r="Q94" s="43" t="e">
        <f t="shared" si="11"/>
        <v>#REF!</v>
      </c>
      <c r="R94" s="43" t="e">
        <f t="shared" si="11"/>
        <v>#REF!</v>
      </c>
    </row>
    <row r="95" spans="2:18" ht="36">
      <c r="B95" s="13" t="s">
        <v>30</v>
      </c>
      <c r="C95" s="17" t="s">
        <v>70</v>
      </c>
      <c r="D95" s="17" t="s">
        <v>78</v>
      </c>
      <c r="E95" s="17" t="s">
        <v>58</v>
      </c>
      <c r="F95" s="14" t="s">
        <v>169</v>
      </c>
      <c r="G95" s="14" t="s">
        <v>106</v>
      </c>
      <c r="H95" s="28">
        <v>150</v>
      </c>
      <c r="I95" s="43" t="e">
        <f>#REF!</f>
        <v>#REF!</v>
      </c>
      <c r="J95" s="43" t="e">
        <f>#REF!</f>
        <v>#REF!</v>
      </c>
      <c r="K95" s="43" t="e">
        <f>#REF!</f>
        <v>#REF!</v>
      </c>
      <c r="L95" s="43" t="e">
        <f>#REF!</f>
        <v>#REF!</v>
      </c>
      <c r="M95" s="43" t="e">
        <f>#REF!</f>
        <v>#REF!</v>
      </c>
      <c r="N95" s="43" t="e">
        <f>#REF!</f>
        <v>#REF!</v>
      </c>
      <c r="O95" s="43" t="e">
        <f>#REF!</f>
        <v>#REF!</v>
      </c>
      <c r="P95" s="43" t="e">
        <f>#REF!</f>
        <v>#REF!</v>
      </c>
      <c r="Q95" s="43" t="e">
        <f>#REF!</f>
        <v>#REF!</v>
      </c>
      <c r="R95" s="43" t="e">
        <f>#REF!</f>
        <v>#REF!</v>
      </c>
    </row>
    <row r="96" spans="2:18" ht="24">
      <c r="B96" s="11" t="s">
        <v>34</v>
      </c>
      <c r="C96" s="12" t="s">
        <v>70</v>
      </c>
      <c r="D96" s="12" t="s">
        <v>78</v>
      </c>
      <c r="E96" s="12" t="s">
        <v>66</v>
      </c>
      <c r="F96" s="12"/>
      <c r="G96" s="12"/>
      <c r="H96" s="21">
        <f>H97</f>
        <v>279.2</v>
      </c>
      <c r="I96" s="43" t="e">
        <f>I97+#REF!</f>
        <v>#REF!</v>
      </c>
      <c r="J96" s="43" t="e">
        <f>J97+#REF!</f>
        <v>#REF!</v>
      </c>
      <c r="K96" s="43" t="e">
        <f>K97+#REF!</f>
        <v>#REF!</v>
      </c>
      <c r="L96" s="43" t="e">
        <f>L97+#REF!</f>
        <v>#REF!</v>
      </c>
      <c r="M96" s="43" t="e">
        <f>M97+#REF!</f>
        <v>#REF!</v>
      </c>
      <c r="N96" s="43" t="e">
        <f>N97+#REF!</f>
        <v>#REF!</v>
      </c>
      <c r="O96" s="43" t="e">
        <f>O97+#REF!</f>
        <v>#REF!</v>
      </c>
      <c r="P96" s="43" t="e">
        <f>P97+#REF!</f>
        <v>#REF!</v>
      </c>
      <c r="Q96" s="43" t="e">
        <f>Q97+#REF!</f>
        <v>#REF!</v>
      </c>
      <c r="R96" s="43" t="e">
        <f>R97+#REF!</f>
        <v>#REF!</v>
      </c>
    </row>
    <row r="97" spans="2:18" ht="113.25" customHeight="1">
      <c r="B97" s="13" t="s">
        <v>203</v>
      </c>
      <c r="C97" s="17" t="s">
        <v>70</v>
      </c>
      <c r="D97" s="17" t="s">
        <v>78</v>
      </c>
      <c r="E97" s="17" t="s">
        <v>66</v>
      </c>
      <c r="F97" s="14" t="s">
        <v>129</v>
      </c>
      <c r="G97" s="14" t="s">
        <v>108</v>
      </c>
      <c r="H97" s="28">
        <v>279.2</v>
      </c>
      <c r="I97" s="43" t="e">
        <f>#REF!</f>
        <v>#REF!</v>
      </c>
      <c r="J97" s="43" t="e">
        <f>#REF!</f>
        <v>#REF!</v>
      </c>
      <c r="K97" s="43" t="e">
        <f>#REF!</f>
        <v>#REF!</v>
      </c>
      <c r="L97" s="43" t="e">
        <f>#REF!</f>
        <v>#REF!</v>
      </c>
      <c r="M97" s="43" t="e">
        <f>#REF!</f>
        <v>#REF!</v>
      </c>
      <c r="N97" s="43" t="e">
        <f>#REF!</f>
        <v>#REF!</v>
      </c>
      <c r="O97" s="43" t="e">
        <f>#REF!</f>
        <v>#REF!</v>
      </c>
      <c r="P97" s="43" t="e">
        <f>#REF!</f>
        <v>#REF!</v>
      </c>
      <c r="Q97" s="43" t="e">
        <f>#REF!</f>
        <v>#REF!</v>
      </c>
      <c r="R97" s="43" t="e">
        <f>#REF!</f>
        <v>#REF!</v>
      </c>
    </row>
    <row r="98" spans="2:18" ht="48">
      <c r="B98" s="11" t="s">
        <v>96</v>
      </c>
      <c r="C98" s="12" t="s">
        <v>71</v>
      </c>
      <c r="D98" s="12"/>
      <c r="E98" s="12"/>
      <c r="F98" s="12"/>
      <c r="G98" s="12"/>
      <c r="H98" s="62">
        <f>H99+H139</f>
        <v>213833.2</v>
      </c>
      <c r="I98" s="60" t="e">
        <f>I102+#REF!</f>
        <v>#REF!</v>
      </c>
      <c r="J98" s="36" t="e">
        <f>J102+#REF!</f>
        <v>#REF!</v>
      </c>
      <c r="K98" s="36" t="e">
        <f>K102+#REF!</f>
        <v>#REF!</v>
      </c>
      <c r="L98" s="36" t="e">
        <f>L102+#REF!</f>
        <v>#REF!</v>
      </c>
      <c r="M98" s="36" t="e">
        <f>M102+#REF!</f>
        <v>#REF!</v>
      </c>
      <c r="N98" s="36" t="e">
        <f>N102+#REF!</f>
        <v>#REF!</v>
      </c>
      <c r="O98" s="36" t="e">
        <f>O102+#REF!</f>
        <v>#REF!</v>
      </c>
      <c r="P98" s="36" t="e">
        <f>P102+#REF!</f>
        <v>#REF!</v>
      </c>
      <c r="Q98" s="36" t="e">
        <f>Q102+#REF!</f>
        <v>#REF!</v>
      </c>
      <c r="R98" s="59" t="e">
        <f>R102+#REF!</f>
        <v>#REF!</v>
      </c>
    </row>
    <row r="99" spans="2:18" ht="12.75">
      <c r="B99" s="11" t="s">
        <v>21</v>
      </c>
      <c r="C99" s="12" t="s">
        <v>71</v>
      </c>
      <c r="D99" s="12" t="s">
        <v>65</v>
      </c>
      <c r="E99" s="12"/>
      <c r="F99" s="12"/>
      <c r="G99" s="12"/>
      <c r="H99" s="21">
        <f>H100+H111+H118</f>
        <v>205914.6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2:18" ht="12.75">
      <c r="B100" s="11" t="s">
        <v>37</v>
      </c>
      <c r="C100" s="12" t="s">
        <v>71</v>
      </c>
      <c r="D100" s="12" t="s">
        <v>65</v>
      </c>
      <c r="E100" s="12" t="s">
        <v>58</v>
      </c>
      <c r="F100" s="12"/>
      <c r="G100" s="12"/>
      <c r="H100" s="21">
        <f>SUM(H101:H110)</f>
        <v>42504.5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2:18" ht="96">
      <c r="B101" s="13" t="s">
        <v>222</v>
      </c>
      <c r="C101" s="14" t="s">
        <v>71</v>
      </c>
      <c r="D101" s="14" t="s">
        <v>65</v>
      </c>
      <c r="E101" s="14" t="s">
        <v>58</v>
      </c>
      <c r="F101" s="14" t="s">
        <v>171</v>
      </c>
      <c r="G101" s="14" t="s">
        <v>108</v>
      </c>
      <c r="H101" s="28">
        <v>92.4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2:18" ht="60">
      <c r="B102" s="13" t="s">
        <v>223</v>
      </c>
      <c r="C102" s="14" t="s">
        <v>71</v>
      </c>
      <c r="D102" s="14" t="s">
        <v>65</v>
      </c>
      <c r="E102" s="14" t="s">
        <v>58</v>
      </c>
      <c r="F102" s="14" t="s">
        <v>171</v>
      </c>
      <c r="G102" s="14" t="s">
        <v>106</v>
      </c>
      <c r="H102" s="28">
        <v>12375.3</v>
      </c>
      <c r="I102" s="40" t="e">
        <f>I103+#REF!+#REF!</f>
        <v>#REF!</v>
      </c>
      <c r="J102" s="40" t="e">
        <f>J103+#REF!+#REF!</f>
        <v>#REF!</v>
      </c>
      <c r="K102" s="40" t="e">
        <f>K103+#REF!+#REF!</f>
        <v>#REF!</v>
      </c>
      <c r="L102" s="40" t="e">
        <f>L103+#REF!+#REF!</f>
        <v>#REF!</v>
      </c>
      <c r="M102" s="40" t="e">
        <f>M103+#REF!+#REF!</f>
        <v>#REF!</v>
      </c>
      <c r="N102" s="40" t="e">
        <f>N103+#REF!+#REF!</f>
        <v>#REF!</v>
      </c>
      <c r="O102" s="40" t="e">
        <f>O103+#REF!+#REF!</f>
        <v>#REF!</v>
      </c>
      <c r="P102" s="40" t="e">
        <f>P103+#REF!+#REF!</f>
        <v>#REF!</v>
      </c>
      <c r="Q102" s="40" t="e">
        <f>Q103+#REF!+#REF!</f>
        <v>#REF!</v>
      </c>
      <c r="R102" s="40" t="e">
        <f>R103+#REF!+#REF!</f>
        <v>#REF!</v>
      </c>
    </row>
    <row r="103" spans="2:18" ht="48">
      <c r="B103" s="13" t="s">
        <v>224</v>
      </c>
      <c r="C103" s="14" t="s">
        <v>71</v>
      </c>
      <c r="D103" s="14" t="s">
        <v>65</v>
      </c>
      <c r="E103" s="14" t="s">
        <v>58</v>
      </c>
      <c r="F103" s="14" t="s">
        <v>171</v>
      </c>
      <c r="G103" s="14" t="s">
        <v>91</v>
      </c>
      <c r="H103" s="28">
        <v>99.9</v>
      </c>
      <c r="I103" s="40" t="e">
        <f aca="true" t="shared" si="12" ref="I103:R103">I104</f>
        <v>#REF!</v>
      </c>
      <c r="J103" s="40" t="e">
        <f t="shared" si="12"/>
        <v>#REF!</v>
      </c>
      <c r="K103" s="40" t="e">
        <f t="shared" si="12"/>
        <v>#REF!</v>
      </c>
      <c r="L103" s="40" t="e">
        <f t="shared" si="12"/>
        <v>#REF!</v>
      </c>
      <c r="M103" s="40" t="e">
        <f t="shared" si="12"/>
        <v>#REF!</v>
      </c>
      <c r="N103" s="40" t="e">
        <f t="shared" si="12"/>
        <v>#REF!</v>
      </c>
      <c r="O103" s="40" t="e">
        <f t="shared" si="12"/>
        <v>#REF!</v>
      </c>
      <c r="P103" s="40" t="e">
        <f t="shared" si="12"/>
        <v>#REF!</v>
      </c>
      <c r="Q103" s="40" t="e">
        <f t="shared" si="12"/>
        <v>#REF!</v>
      </c>
      <c r="R103" s="40" t="e">
        <f t="shared" si="12"/>
        <v>#REF!</v>
      </c>
    </row>
    <row r="104" spans="2:18" ht="96">
      <c r="B104" s="13" t="s">
        <v>225</v>
      </c>
      <c r="C104" s="14" t="s">
        <v>71</v>
      </c>
      <c r="D104" s="14" t="s">
        <v>65</v>
      </c>
      <c r="E104" s="14" t="s">
        <v>58</v>
      </c>
      <c r="F104" s="14" t="s">
        <v>107</v>
      </c>
      <c r="G104" s="14" t="s">
        <v>108</v>
      </c>
      <c r="H104" s="28">
        <v>26961</v>
      </c>
      <c r="I104" s="29" t="e">
        <f>#REF!+#REF!+#REF!+#REF!+#REF!+#REF!+#REF!+I141</f>
        <v>#REF!</v>
      </c>
      <c r="J104" s="29" t="e">
        <f>#REF!+#REF!+#REF!+#REF!+#REF!+#REF!+#REF!+J141</f>
        <v>#REF!</v>
      </c>
      <c r="K104" s="29" t="e">
        <f>#REF!+#REF!+#REF!+#REF!+#REF!+#REF!+#REF!+K141</f>
        <v>#REF!</v>
      </c>
      <c r="L104" s="29" t="e">
        <f>#REF!+#REF!+#REF!+#REF!+#REF!+#REF!+#REF!+L141</f>
        <v>#REF!</v>
      </c>
      <c r="M104" s="29" t="e">
        <f>#REF!+#REF!+#REF!+#REF!+#REF!+#REF!+#REF!+M141</f>
        <v>#REF!</v>
      </c>
      <c r="N104" s="29" t="e">
        <f>#REF!+#REF!+#REF!+#REF!+#REF!+#REF!+#REF!+N141</f>
        <v>#REF!</v>
      </c>
      <c r="O104" s="29" t="e">
        <f>#REF!+#REF!+#REF!+#REF!+#REF!+#REF!+#REF!+O141</f>
        <v>#REF!</v>
      </c>
      <c r="P104" s="29" t="e">
        <f>#REF!+#REF!+#REF!+#REF!+#REF!+#REF!+#REF!+P141</f>
        <v>#REF!</v>
      </c>
      <c r="Q104" s="29" t="e">
        <f>#REF!+#REF!+#REF!+#REF!+#REF!+#REF!+#REF!+Q141</f>
        <v>#REF!</v>
      </c>
      <c r="R104" s="29" t="e">
        <f>#REF!+#REF!+#REF!+#REF!+#REF!+#REF!+#REF!+R141</f>
        <v>#REF!</v>
      </c>
    </row>
    <row r="105" spans="2:18" ht="60">
      <c r="B105" s="13" t="s">
        <v>223</v>
      </c>
      <c r="C105" s="14" t="s">
        <v>71</v>
      </c>
      <c r="D105" s="17" t="s">
        <v>65</v>
      </c>
      <c r="E105" s="14" t="s">
        <v>58</v>
      </c>
      <c r="F105" s="14" t="s">
        <v>107</v>
      </c>
      <c r="G105" s="14" t="s">
        <v>106</v>
      </c>
      <c r="H105" s="28">
        <v>269.6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2:18" ht="108">
      <c r="B106" s="13" t="s">
        <v>226</v>
      </c>
      <c r="C106" s="14" t="s">
        <v>71</v>
      </c>
      <c r="D106" s="17" t="s">
        <v>65</v>
      </c>
      <c r="E106" s="14" t="s">
        <v>58</v>
      </c>
      <c r="F106" s="14" t="s">
        <v>170</v>
      </c>
      <c r="G106" s="14" t="s">
        <v>108</v>
      </c>
      <c r="H106" s="28">
        <v>50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2:18" ht="72">
      <c r="B107" s="13" t="s">
        <v>227</v>
      </c>
      <c r="C107" s="14" t="s">
        <v>71</v>
      </c>
      <c r="D107" s="17" t="s">
        <v>65</v>
      </c>
      <c r="E107" s="14" t="s">
        <v>58</v>
      </c>
      <c r="F107" s="14" t="s">
        <v>170</v>
      </c>
      <c r="G107" s="14" t="s">
        <v>106</v>
      </c>
      <c r="H107" s="28">
        <v>1732.3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2:18" ht="60">
      <c r="B108" s="13" t="s">
        <v>228</v>
      </c>
      <c r="C108" s="14" t="s">
        <v>71</v>
      </c>
      <c r="D108" s="17" t="s">
        <v>65</v>
      </c>
      <c r="E108" s="14" t="s">
        <v>58</v>
      </c>
      <c r="F108" s="14" t="s">
        <v>170</v>
      </c>
      <c r="G108" s="14" t="s">
        <v>91</v>
      </c>
      <c r="H108" s="28">
        <v>20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2:18" ht="132">
      <c r="B109" s="39" t="s">
        <v>213</v>
      </c>
      <c r="C109" s="14" t="s">
        <v>71</v>
      </c>
      <c r="D109" s="17" t="s">
        <v>65</v>
      </c>
      <c r="E109" s="14" t="s">
        <v>58</v>
      </c>
      <c r="F109" s="17" t="s">
        <v>40</v>
      </c>
      <c r="G109" s="14" t="s">
        <v>108</v>
      </c>
      <c r="H109" s="28">
        <v>848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2:18" ht="96">
      <c r="B110" s="39" t="s">
        <v>172</v>
      </c>
      <c r="C110" s="14" t="s">
        <v>71</v>
      </c>
      <c r="D110" s="17" t="s">
        <v>65</v>
      </c>
      <c r="E110" s="14" t="s">
        <v>58</v>
      </c>
      <c r="F110" s="17" t="s">
        <v>40</v>
      </c>
      <c r="G110" s="14" t="s">
        <v>113</v>
      </c>
      <c r="H110" s="28">
        <v>56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2:18" ht="12.75">
      <c r="B111" s="11" t="s">
        <v>47</v>
      </c>
      <c r="C111" s="12" t="s">
        <v>71</v>
      </c>
      <c r="D111" s="12" t="s">
        <v>65</v>
      </c>
      <c r="E111" s="12" t="s">
        <v>62</v>
      </c>
      <c r="F111" s="12"/>
      <c r="G111" s="12"/>
      <c r="H111" s="21">
        <f>SUM(H112:H117)</f>
        <v>154951.4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2:18" ht="60">
      <c r="B112" s="13" t="s">
        <v>229</v>
      </c>
      <c r="C112" s="14" t="s">
        <v>71</v>
      </c>
      <c r="D112" s="14" t="s">
        <v>65</v>
      </c>
      <c r="E112" s="14" t="s">
        <v>62</v>
      </c>
      <c r="F112" s="14" t="s">
        <v>111</v>
      </c>
      <c r="G112" s="14" t="s">
        <v>106</v>
      </c>
      <c r="H112" s="28">
        <v>19357.5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2:18" ht="48">
      <c r="B113" s="13" t="s">
        <v>230</v>
      </c>
      <c r="C113" s="14" t="s">
        <v>71</v>
      </c>
      <c r="D113" s="14" t="s">
        <v>65</v>
      </c>
      <c r="E113" s="14" t="s">
        <v>62</v>
      </c>
      <c r="F113" s="14" t="s">
        <v>111</v>
      </c>
      <c r="G113" s="14" t="s">
        <v>91</v>
      </c>
      <c r="H113" s="28">
        <v>456.3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2:18" ht="84">
      <c r="B114" s="13" t="s">
        <v>231</v>
      </c>
      <c r="C114" s="14" t="s">
        <v>71</v>
      </c>
      <c r="D114" s="14" t="s">
        <v>65</v>
      </c>
      <c r="E114" s="14" t="s">
        <v>62</v>
      </c>
      <c r="F114" s="14" t="s">
        <v>109</v>
      </c>
      <c r="G114" s="17" t="s">
        <v>108</v>
      </c>
      <c r="H114" s="28">
        <f>125799.8+121.9+465</f>
        <v>126386.7</v>
      </c>
      <c r="I114" s="29">
        <f aca="true" t="shared" si="13" ref="I114:R114">I115+I120</f>
        <v>0</v>
      </c>
      <c r="J114" s="29">
        <f t="shared" si="13"/>
        <v>0</v>
      </c>
      <c r="K114" s="29">
        <f t="shared" si="13"/>
        <v>0</v>
      </c>
      <c r="L114" s="29">
        <f t="shared" si="13"/>
        <v>0</v>
      </c>
      <c r="M114" s="29">
        <f t="shared" si="13"/>
        <v>0</v>
      </c>
      <c r="N114" s="29">
        <f t="shared" si="13"/>
        <v>0</v>
      </c>
      <c r="O114" s="29">
        <f t="shared" si="13"/>
        <v>0</v>
      </c>
      <c r="P114" s="29">
        <f t="shared" si="13"/>
        <v>0</v>
      </c>
      <c r="Q114" s="29">
        <f t="shared" si="13"/>
        <v>0</v>
      </c>
      <c r="R114" s="29">
        <f t="shared" si="13"/>
        <v>0</v>
      </c>
    </row>
    <row r="115" spans="2:18" ht="50.25" customHeight="1">
      <c r="B115" s="13" t="s">
        <v>232</v>
      </c>
      <c r="C115" s="14" t="s">
        <v>71</v>
      </c>
      <c r="D115" s="14" t="s">
        <v>65</v>
      </c>
      <c r="E115" s="14" t="s">
        <v>62</v>
      </c>
      <c r="F115" s="14" t="s">
        <v>110</v>
      </c>
      <c r="G115" s="17" t="s">
        <v>106</v>
      </c>
      <c r="H115" s="28">
        <f>4403-465</f>
        <v>3938</v>
      </c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2:18" ht="132">
      <c r="B116" s="39" t="s">
        <v>213</v>
      </c>
      <c r="C116" s="14" t="s">
        <v>71</v>
      </c>
      <c r="D116" s="17" t="s">
        <v>65</v>
      </c>
      <c r="E116" s="14" t="s">
        <v>62</v>
      </c>
      <c r="F116" s="17" t="s">
        <v>40</v>
      </c>
      <c r="G116" s="14" t="s">
        <v>108</v>
      </c>
      <c r="H116" s="28">
        <v>4592.9</v>
      </c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2:18" ht="96">
      <c r="B117" s="39" t="s">
        <v>172</v>
      </c>
      <c r="C117" s="14" t="s">
        <v>71</v>
      </c>
      <c r="D117" s="17" t="s">
        <v>65</v>
      </c>
      <c r="E117" s="14" t="s">
        <v>62</v>
      </c>
      <c r="F117" s="17" t="s">
        <v>40</v>
      </c>
      <c r="G117" s="14" t="s">
        <v>113</v>
      </c>
      <c r="H117" s="28">
        <v>220</v>
      </c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2:18" ht="12.75">
      <c r="B118" s="53" t="s">
        <v>48</v>
      </c>
      <c r="C118" s="12" t="s">
        <v>71</v>
      </c>
      <c r="D118" s="16" t="s">
        <v>65</v>
      </c>
      <c r="E118" s="12" t="s">
        <v>57</v>
      </c>
      <c r="F118" s="16"/>
      <c r="G118" s="12"/>
      <c r="H118" s="21">
        <f>SUM(H119:H138)</f>
        <v>8458.7</v>
      </c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2:18" ht="132">
      <c r="B119" s="39" t="s">
        <v>213</v>
      </c>
      <c r="C119" s="14" t="s">
        <v>71</v>
      </c>
      <c r="D119" s="17" t="s">
        <v>65</v>
      </c>
      <c r="E119" s="14" t="s">
        <v>57</v>
      </c>
      <c r="F119" s="17" t="s">
        <v>40</v>
      </c>
      <c r="G119" s="14" t="s">
        <v>108</v>
      </c>
      <c r="H119" s="28">
        <v>61.8</v>
      </c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2:18" ht="166.5" customHeight="1">
      <c r="B120" s="13" t="s">
        <v>233</v>
      </c>
      <c r="C120" s="14" t="s">
        <v>71</v>
      </c>
      <c r="D120" s="14" t="s">
        <v>65</v>
      </c>
      <c r="E120" s="14" t="s">
        <v>57</v>
      </c>
      <c r="F120" s="14" t="s">
        <v>112</v>
      </c>
      <c r="G120" s="17" t="s">
        <v>108</v>
      </c>
      <c r="H120" s="28">
        <v>232.4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</row>
    <row r="121" spans="2:18" ht="120">
      <c r="B121" s="13" t="s">
        <v>234</v>
      </c>
      <c r="C121" s="14" t="s">
        <v>71</v>
      </c>
      <c r="D121" s="14" t="s">
        <v>65</v>
      </c>
      <c r="E121" s="14" t="s">
        <v>57</v>
      </c>
      <c r="F121" s="14" t="s">
        <v>112</v>
      </c>
      <c r="G121" s="17" t="s">
        <v>106</v>
      </c>
      <c r="H121" s="28">
        <v>30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2:18" ht="108">
      <c r="B122" s="13" t="s">
        <v>235</v>
      </c>
      <c r="C122" s="14" t="s">
        <v>71</v>
      </c>
      <c r="D122" s="14" t="s">
        <v>65</v>
      </c>
      <c r="E122" s="14" t="s">
        <v>57</v>
      </c>
      <c r="F122" s="14" t="s">
        <v>173</v>
      </c>
      <c r="G122" s="14" t="s">
        <v>108</v>
      </c>
      <c r="H122" s="28">
        <v>1885.7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</row>
    <row r="123" spans="2:18" ht="72">
      <c r="B123" s="13" t="s">
        <v>236</v>
      </c>
      <c r="C123" s="14" t="s">
        <v>71</v>
      </c>
      <c r="D123" s="14" t="s">
        <v>65</v>
      </c>
      <c r="E123" s="14" t="s">
        <v>57</v>
      </c>
      <c r="F123" s="14" t="s">
        <v>173</v>
      </c>
      <c r="G123" s="14" t="s">
        <v>106</v>
      </c>
      <c r="H123" s="28">
        <v>259.5</v>
      </c>
      <c r="I123" s="29">
        <f aca="true" t="shared" si="14" ref="I123:R123">I125+I127</f>
        <v>0</v>
      </c>
      <c r="J123" s="29">
        <f t="shared" si="14"/>
        <v>0</v>
      </c>
      <c r="K123" s="29">
        <f t="shared" si="14"/>
        <v>0</v>
      </c>
      <c r="L123" s="29">
        <f t="shared" si="14"/>
        <v>0</v>
      </c>
      <c r="M123" s="29">
        <f t="shared" si="14"/>
        <v>0</v>
      </c>
      <c r="N123" s="29">
        <f t="shared" si="14"/>
        <v>0</v>
      </c>
      <c r="O123" s="29">
        <f t="shared" si="14"/>
        <v>0</v>
      </c>
      <c r="P123" s="29">
        <f t="shared" si="14"/>
        <v>0</v>
      </c>
      <c r="Q123" s="29">
        <f t="shared" si="14"/>
        <v>0</v>
      </c>
      <c r="R123" s="29">
        <f t="shared" si="14"/>
        <v>0</v>
      </c>
    </row>
    <row r="124" spans="2:18" ht="60">
      <c r="B124" s="13" t="s">
        <v>237</v>
      </c>
      <c r="C124" s="14" t="s">
        <v>71</v>
      </c>
      <c r="D124" s="14" t="s">
        <v>65</v>
      </c>
      <c r="E124" s="14" t="s">
        <v>57</v>
      </c>
      <c r="F124" s="14" t="s">
        <v>173</v>
      </c>
      <c r="G124" s="14" t="s">
        <v>91</v>
      </c>
      <c r="H124" s="28">
        <v>5.6</v>
      </c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2:18" ht="96">
      <c r="B125" s="13" t="s">
        <v>238</v>
      </c>
      <c r="C125" s="14" t="s">
        <v>71</v>
      </c>
      <c r="D125" s="14" t="s">
        <v>65</v>
      </c>
      <c r="E125" s="14" t="s">
        <v>57</v>
      </c>
      <c r="F125" s="14" t="s">
        <v>174</v>
      </c>
      <c r="G125" s="14" t="s">
        <v>108</v>
      </c>
      <c r="H125" s="28">
        <v>1110.6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</row>
    <row r="126" spans="2:18" ht="60">
      <c r="B126" s="13" t="s">
        <v>239</v>
      </c>
      <c r="C126" s="14" t="s">
        <v>71</v>
      </c>
      <c r="D126" s="14" t="s">
        <v>65</v>
      </c>
      <c r="E126" s="14" t="s">
        <v>57</v>
      </c>
      <c r="F126" s="14" t="s">
        <v>174</v>
      </c>
      <c r="G126" s="14" t="s">
        <v>106</v>
      </c>
      <c r="H126" s="28">
        <v>21.8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2:18" ht="96">
      <c r="B127" s="13" t="s">
        <v>214</v>
      </c>
      <c r="C127" s="14" t="s">
        <v>71</v>
      </c>
      <c r="D127" s="14" t="s">
        <v>65</v>
      </c>
      <c r="E127" s="14" t="s">
        <v>57</v>
      </c>
      <c r="F127" s="14" t="s">
        <v>175</v>
      </c>
      <c r="G127" s="14" t="s">
        <v>108</v>
      </c>
      <c r="H127" s="28">
        <v>2581.1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2:18" ht="60">
      <c r="B128" s="13" t="s">
        <v>215</v>
      </c>
      <c r="C128" s="14" t="s">
        <v>71</v>
      </c>
      <c r="D128" s="14" t="s">
        <v>65</v>
      </c>
      <c r="E128" s="14" t="s">
        <v>57</v>
      </c>
      <c r="F128" s="14" t="s">
        <v>175</v>
      </c>
      <c r="G128" s="14" t="s">
        <v>106</v>
      </c>
      <c r="H128" s="28">
        <v>36</v>
      </c>
      <c r="I128" s="29">
        <f aca="true" t="shared" si="15" ref="I128:R128">I130+I131</f>
        <v>0</v>
      </c>
      <c r="J128" s="29">
        <f t="shared" si="15"/>
        <v>0</v>
      </c>
      <c r="K128" s="29">
        <f t="shared" si="15"/>
        <v>0</v>
      </c>
      <c r="L128" s="29">
        <f t="shared" si="15"/>
        <v>0</v>
      </c>
      <c r="M128" s="29">
        <f t="shared" si="15"/>
        <v>0</v>
      </c>
      <c r="N128" s="29">
        <f t="shared" si="15"/>
        <v>0</v>
      </c>
      <c r="O128" s="29">
        <f t="shared" si="15"/>
        <v>0</v>
      </c>
      <c r="P128" s="29">
        <f t="shared" si="15"/>
        <v>0</v>
      </c>
      <c r="Q128" s="29">
        <f t="shared" si="15"/>
        <v>0</v>
      </c>
      <c r="R128" s="29">
        <f t="shared" si="15"/>
        <v>0</v>
      </c>
    </row>
    <row r="129" spans="2:18" ht="48">
      <c r="B129" s="13" t="s">
        <v>216</v>
      </c>
      <c r="C129" s="14" t="s">
        <v>71</v>
      </c>
      <c r="D129" s="14" t="s">
        <v>65</v>
      </c>
      <c r="E129" s="14" t="s">
        <v>57</v>
      </c>
      <c r="F129" s="14" t="s">
        <v>175</v>
      </c>
      <c r="G129" s="14" t="s">
        <v>91</v>
      </c>
      <c r="H129" s="28">
        <v>4</v>
      </c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2:18" ht="108">
      <c r="B130" s="13" t="s">
        <v>203</v>
      </c>
      <c r="C130" s="14" t="s">
        <v>71</v>
      </c>
      <c r="D130" s="14" t="s">
        <v>65</v>
      </c>
      <c r="E130" s="14" t="s">
        <v>57</v>
      </c>
      <c r="F130" s="14" t="s">
        <v>129</v>
      </c>
      <c r="G130" s="14" t="s">
        <v>108</v>
      </c>
      <c r="H130" s="28">
        <v>974</v>
      </c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2:18" ht="72">
      <c r="B131" s="13" t="s">
        <v>204</v>
      </c>
      <c r="C131" s="14" t="s">
        <v>71</v>
      </c>
      <c r="D131" s="14" t="s">
        <v>65</v>
      </c>
      <c r="E131" s="14" t="s">
        <v>57</v>
      </c>
      <c r="F131" s="14" t="s">
        <v>130</v>
      </c>
      <c r="G131" s="14" t="s">
        <v>106</v>
      </c>
      <c r="H131" s="28">
        <v>47.2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2:18" ht="60">
      <c r="B132" s="13" t="s">
        <v>134</v>
      </c>
      <c r="C132" s="14" t="s">
        <v>71</v>
      </c>
      <c r="D132" s="14" t="s">
        <v>65</v>
      </c>
      <c r="E132" s="14" t="s">
        <v>57</v>
      </c>
      <c r="F132" s="14" t="s">
        <v>135</v>
      </c>
      <c r="G132" s="14" t="s">
        <v>106</v>
      </c>
      <c r="H132" s="28">
        <v>400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</row>
    <row r="133" spans="2:18" ht="60">
      <c r="B133" s="13" t="s">
        <v>142</v>
      </c>
      <c r="C133" s="14" t="s">
        <v>71</v>
      </c>
      <c r="D133" s="14" t="s">
        <v>65</v>
      </c>
      <c r="E133" s="14" t="s">
        <v>57</v>
      </c>
      <c r="F133" s="14" t="s">
        <v>143</v>
      </c>
      <c r="G133" s="14" t="s">
        <v>106</v>
      </c>
      <c r="H133" s="28">
        <v>20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2:18" ht="72">
      <c r="B134" s="13" t="s">
        <v>146</v>
      </c>
      <c r="C134" s="14" t="s">
        <v>71</v>
      </c>
      <c r="D134" s="14" t="s">
        <v>65</v>
      </c>
      <c r="E134" s="14" t="s">
        <v>57</v>
      </c>
      <c r="F134" s="14" t="s">
        <v>147</v>
      </c>
      <c r="G134" s="14" t="s">
        <v>106</v>
      </c>
      <c r="H134" s="28">
        <v>140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2:18" ht="60">
      <c r="B135" s="13" t="s">
        <v>153</v>
      </c>
      <c r="C135" s="14" t="s">
        <v>71</v>
      </c>
      <c r="D135" s="14" t="s">
        <v>65</v>
      </c>
      <c r="E135" s="14" t="s">
        <v>57</v>
      </c>
      <c r="F135" s="14" t="s">
        <v>154</v>
      </c>
      <c r="G135" s="14" t="s">
        <v>106</v>
      </c>
      <c r="H135" s="28">
        <v>95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2:18" ht="60">
      <c r="B136" s="13" t="s">
        <v>148</v>
      </c>
      <c r="C136" s="14" t="s">
        <v>71</v>
      </c>
      <c r="D136" s="14" t="s">
        <v>65</v>
      </c>
      <c r="E136" s="14" t="s">
        <v>57</v>
      </c>
      <c r="F136" s="14" t="s">
        <v>149</v>
      </c>
      <c r="G136" s="14" t="s">
        <v>106</v>
      </c>
      <c r="H136" s="28">
        <v>161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2:18" ht="84">
      <c r="B137" s="13" t="s">
        <v>144</v>
      </c>
      <c r="C137" s="14" t="s">
        <v>71</v>
      </c>
      <c r="D137" s="14" t="s">
        <v>65</v>
      </c>
      <c r="E137" s="14" t="s">
        <v>57</v>
      </c>
      <c r="F137" s="14" t="s">
        <v>145</v>
      </c>
      <c r="G137" s="14" t="s">
        <v>106</v>
      </c>
      <c r="H137" s="28">
        <v>15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2:18" ht="84">
      <c r="B138" s="13" t="s">
        <v>150</v>
      </c>
      <c r="C138" s="14" t="s">
        <v>71</v>
      </c>
      <c r="D138" s="14" t="s">
        <v>65</v>
      </c>
      <c r="E138" s="14" t="s">
        <v>57</v>
      </c>
      <c r="F138" s="14" t="s">
        <v>155</v>
      </c>
      <c r="G138" s="14" t="s">
        <v>106</v>
      </c>
      <c r="H138" s="28">
        <v>378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2:18" ht="12.75">
      <c r="B139" s="11" t="s">
        <v>28</v>
      </c>
      <c r="C139" s="12" t="s">
        <v>71</v>
      </c>
      <c r="D139" s="12" t="s">
        <v>60</v>
      </c>
      <c r="E139" s="12"/>
      <c r="F139" s="12"/>
      <c r="G139" s="12"/>
      <c r="H139" s="21">
        <f>H140+H143</f>
        <v>7918.6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</row>
    <row r="140" spans="2:18" ht="12.75">
      <c r="B140" s="11" t="s">
        <v>35</v>
      </c>
      <c r="C140" s="12" t="s">
        <v>71</v>
      </c>
      <c r="D140" s="12" t="s">
        <v>60</v>
      </c>
      <c r="E140" s="12" t="s">
        <v>59</v>
      </c>
      <c r="F140" s="12"/>
      <c r="G140" s="12"/>
      <c r="H140" s="21">
        <f>SUM(H141:H142)</f>
        <v>7393.6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spans="2:18" ht="96">
      <c r="B141" s="13" t="s">
        <v>240</v>
      </c>
      <c r="C141" s="14" t="s">
        <v>71</v>
      </c>
      <c r="D141" s="17" t="s">
        <v>60</v>
      </c>
      <c r="E141" s="14" t="s">
        <v>59</v>
      </c>
      <c r="F141" s="17" t="s">
        <v>36</v>
      </c>
      <c r="G141" s="14" t="s">
        <v>113</v>
      </c>
      <c r="H141" s="28">
        <v>900</v>
      </c>
      <c r="I141" s="43" t="e">
        <f>I142+#REF!</f>
        <v>#REF!</v>
      </c>
      <c r="J141" s="43" t="e">
        <f>J142+#REF!</f>
        <v>#REF!</v>
      </c>
      <c r="K141" s="43" t="e">
        <f>K142+#REF!</f>
        <v>#REF!</v>
      </c>
      <c r="L141" s="43" t="e">
        <f>L142+#REF!</f>
        <v>#REF!</v>
      </c>
      <c r="M141" s="43" t="e">
        <f>M142+#REF!</f>
        <v>#REF!</v>
      </c>
      <c r="N141" s="43" t="e">
        <f>N142+#REF!</f>
        <v>#REF!</v>
      </c>
      <c r="O141" s="43" t="e">
        <f>O142+#REF!</f>
        <v>#REF!</v>
      </c>
      <c r="P141" s="43" t="e">
        <f>P142+#REF!</f>
        <v>#REF!</v>
      </c>
      <c r="Q141" s="43" t="e">
        <f>Q142+#REF!</f>
        <v>#REF!</v>
      </c>
      <c r="R141" s="43" t="e">
        <f>R142+#REF!</f>
        <v>#REF!</v>
      </c>
    </row>
    <row r="142" spans="2:18" ht="45" customHeight="1">
      <c r="B142" s="13" t="s">
        <v>199</v>
      </c>
      <c r="C142" s="14" t="s">
        <v>71</v>
      </c>
      <c r="D142" s="17" t="s">
        <v>60</v>
      </c>
      <c r="E142" s="14" t="s">
        <v>59</v>
      </c>
      <c r="F142" s="17" t="s">
        <v>198</v>
      </c>
      <c r="G142" s="14" t="s">
        <v>113</v>
      </c>
      <c r="H142" s="28">
        <v>6493.6</v>
      </c>
      <c r="I142" s="28" t="e">
        <f>#REF!</f>
        <v>#REF!</v>
      </c>
      <c r="J142" s="28" t="e">
        <f>#REF!</f>
        <v>#REF!</v>
      </c>
      <c r="K142" s="28" t="e">
        <f>#REF!</f>
        <v>#REF!</v>
      </c>
      <c r="L142" s="28" t="e">
        <f>#REF!</f>
        <v>#REF!</v>
      </c>
      <c r="M142" s="28" t="e">
        <f>#REF!</f>
        <v>#REF!</v>
      </c>
      <c r="N142" s="28" t="e">
        <f>#REF!</f>
        <v>#REF!</v>
      </c>
      <c r="O142" s="28" t="e">
        <f>#REF!</f>
        <v>#REF!</v>
      </c>
      <c r="P142" s="28" t="e">
        <f>#REF!</f>
        <v>#REF!</v>
      </c>
      <c r="Q142" s="28" t="e">
        <f>#REF!</f>
        <v>#REF!</v>
      </c>
      <c r="R142" s="28" t="e">
        <f>#REF!</f>
        <v>#REF!</v>
      </c>
    </row>
    <row r="143" spans="2:18" ht="12.75">
      <c r="B143" s="10" t="s">
        <v>77</v>
      </c>
      <c r="C143" s="16" t="s">
        <v>71</v>
      </c>
      <c r="D143" s="16" t="s">
        <v>60</v>
      </c>
      <c r="E143" s="16" t="s">
        <v>63</v>
      </c>
      <c r="F143" s="17"/>
      <c r="G143" s="14"/>
      <c r="H143" s="21">
        <f>H145+H144</f>
        <v>525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2:18" ht="84">
      <c r="B144" s="13" t="s">
        <v>150</v>
      </c>
      <c r="C144" s="14" t="s">
        <v>71</v>
      </c>
      <c r="D144" s="14" t="s">
        <v>60</v>
      </c>
      <c r="E144" s="14" t="s">
        <v>63</v>
      </c>
      <c r="F144" s="14" t="s">
        <v>155</v>
      </c>
      <c r="G144" s="14" t="s">
        <v>106</v>
      </c>
      <c r="H144" s="28">
        <v>262.5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2:18" ht="60">
      <c r="B145" s="13" t="s">
        <v>39</v>
      </c>
      <c r="C145" s="14" t="s">
        <v>71</v>
      </c>
      <c r="D145" s="17" t="s">
        <v>60</v>
      </c>
      <c r="E145" s="14" t="s">
        <v>63</v>
      </c>
      <c r="F145" s="17" t="s">
        <v>176</v>
      </c>
      <c r="G145" s="14" t="s">
        <v>106</v>
      </c>
      <c r="H145" s="28">
        <v>262.5</v>
      </c>
      <c r="I145" s="26"/>
      <c r="J145" s="26"/>
      <c r="K145" s="26"/>
      <c r="L145" s="26"/>
      <c r="M145" s="26"/>
      <c r="N145" s="26"/>
      <c r="O145" s="26"/>
      <c r="P145" s="26"/>
      <c r="Q145" s="26"/>
      <c r="R145" s="26"/>
    </row>
    <row r="146" spans="2:18" ht="24">
      <c r="B146" s="11" t="s">
        <v>85</v>
      </c>
      <c r="C146" s="18" t="s">
        <v>79</v>
      </c>
      <c r="D146" s="18"/>
      <c r="E146" s="18"/>
      <c r="F146" s="18"/>
      <c r="G146" s="18"/>
      <c r="H146" s="21">
        <f>H147</f>
        <v>2072.5</v>
      </c>
      <c r="I146" s="36" t="e">
        <f aca="true" t="shared" si="16" ref="I146:R146">I149</f>
        <v>#REF!</v>
      </c>
      <c r="J146" s="36" t="e">
        <f t="shared" si="16"/>
        <v>#REF!</v>
      </c>
      <c r="K146" s="36" t="e">
        <f t="shared" si="16"/>
        <v>#REF!</v>
      </c>
      <c r="L146" s="36" t="e">
        <f t="shared" si="16"/>
        <v>#REF!</v>
      </c>
      <c r="M146" s="36" t="e">
        <f t="shared" si="16"/>
        <v>#REF!</v>
      </c>
      <c r="N146" s="36" t="e">
        <f t="shared" si="16"/>
        <v>#REF!</v>
      </c>
      <c r="O146" s="36" t="e">
        <f t="shared" si="16"/>
        <v>#REF!</v>
      </c>
      <c r="P146" s="36" t="e">
        <f t="shared" si="16"/>
        <v>#REF!</v>
      </c>
      <c r="Q146" s="36" t="e">
        <f t="shared" si="16"/>
        <v>#REF!</v>
      </c>
      <c r="R146" s="36" t="e">
        <f t="shared" si="16"/>
        <v>#REF!</v>
      </c>
    </row>
    <row r="147" spans="2:18" ht="12.75">
      <c r="B147" s="11" t="s">
        <v>119</v>
      </c>
      <c r="C147" s="12" t="s">
        <v>79</v>
      </c>
      <c r="D147" s="12" t="s">
        <v>58</v>
      </c>
      <c r="E147" s="18"/>
      <c r="F147" s="18"/>
      <c r="G147" s="18"/>
      <c r="H147" s="21">
        <f>H148+H152</f>
        <v>2072.5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2:18" ht="48">
      <c r="B148" s="11" t="s">
        <v>120</v>
      </c>
      <c r="C148" s="18" t="s">
        <v>79</v>
      </c>
      <c r="D148" s="18" t="s">
        <v>58</v>
      </c>
      <c r="E148" s="18" t="s">
        <v>61</v>
      </c>
      <c r="F148" s="18"/>
      <c r="G148" s="18"/>
      <c r="H148" s="21">
        <f>H149+H150+H151</f>
        <v>779.8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2:18" ht="120">
      <c r="B149" s="13" t="s">
        <v>241</v>
      </c>
      <c r="C149" s="57" t="s">
        <v>79</v>
      </c>
      <c r="D149" s="57" t="s">
        <v>41</v>
      </c>
      <c r="E149" s="57" t="s">
        <v>61</v>
      </c>
      <c r="F149" s="57" t="s">
        <v>177</v>
      </c>
      <c r="G149" s="57" t="s">
        <v>108</v>
      </c>
      <c r="H149" s="28">
        <v>554</v>
      </c>
      <c r="I149" s="40" t="e">
        <f>I150+#REF!</f>
        <v>#REF!</v>
      </c>
      <c r="J149" s="40" t="e">
        <f>J150+#REF!</f>
        <v>#REF!</v>
      </c>
      <c r="K149" s="40" t="e">
        <f>K150+#REF!</f>
        <v>#REF!</v>
      </c>
      <c r="L149" s="40" t="e">
        <f>L150+#REF!</f>
        <v>#REF!</v>
      </c>
      <c r="M149" s="40" t="e">
        <f>M150+#REF!</f>
        <v>#REF!</v>
      </c>
      <c r="N149" s="40" t="e">
        <f>N150+#REF!</f>
        <v>#REF!</v>
      </c>
      <c r="O149" s="40" t="e">
        <f>O150+#REF!</f>
        <v>#REF!</v>
      </c>
      <c r="P149" s="40" t="e">
        <f>P150+#REF!</f>
        <v>#REF!</v>
      </c>
      <c r="Q149" s="40" t="e">
        <f>Q150+#REF!</f>
        <v>#REF!</v>
      </c>
      <c r="R149" s="40" t="e">
        <f>R150+#REF!</f>
        <v>#REF!</v>
      </c>
    </row>
    <row r="150" spans="2:18" ht="108">
      <c r="B150" s="13" t="s">
        <v>242</v>
      </c>
      <c r="C150" s="57" t="s">
        <v>79</v>
      </c>
      <c r="D150" s="57" t="s">
        <v>58</v>
      </c>
      <c r="E150" s="57" t="s">
        <v>61</v>
      </c>
      <c r="F150" s="57" t="s">
        <v>178</v>
      </c>
      <c r="G150" s="57" t="s">
        <v>108</v>
      </c>
      <c r="H150" s="28">
        <v>211.5</v>
      </c>
      <c r="I150" s="28" t="e">
        <f aca="true" t="shared" si="17" ref="I150:R150">I151</f>
        <v>#REF!</v>
      </c>
      <c r="J150" s="28" t="e">
        <f t="shared" si="17"/>
        <v>#REF!</v>
      </c>
      <c r="K150" s="28" t="e">
        <f t="shared" si="17"/>
        <v>#REF!</v>
      </c>
      <c r="L150" s="28" t="e">
        <f t="shared" si="17"/>
        <v>#REF!</v>
      </c>
      <c r="M150" s="28" t="e">
        <f t="shared" si="17"/>
        <v>#REF!</v>
      </c>
      <c r="N150" s="28" t="e">
        <f t="shared" si="17"/>
        <v>#REF!</v>
      </c>
      <c r="O150" s="28" t="e">
        <f t="shared" si="17"/>
        <v>#REF!</v>
      </c>
      <c r="P150" s="28" t="e">
        <f t="shared" si="17"/>
        <v>#REF!</v>
      </c>
      <c r="Q150" s="28" t="e">
        <f t="shared" si="17"/>
        <v>#REF!</v>
      </c>
      <c r="R150" s="28" t="e">
        <f t="shared" si="17"/>
        <v>#REF!</v>
      </c>
    </row>
    <row r="151" spans="2:18" ht="60">
      <c r="B151" s="13" t="s">
        <v>243</v>
      </c>
      <c r="C151" s="57" t="s">
        <v>79</v>
      </c>
      <c r="D151" s="57" t="s">
        <v>58</v>
      </c>
      <c r="E151" s="57" t="s">
        <v>61</v>
      </c>
      <c r="F151" s="57" t="s">
        <v>179</v>
      </c>
      <c r="G151" s="57" t="s">
        <v>106</v>
      </c>
      <c r="H151" s="28">
        <v>14.3</v>
      </c>
      <c r="I151" s="28" t="e">
        <f>I154+#REF!</f>
        <v>#REF!</v>
      </c>
      <c r="J151" s="28" t="e">
        <f>J154+#REF!</f>
        <v>#REF!</v>
      </c>
      <c r="K151" s="28" t="e">
        <f>K154+#REF!</f>
        <v>#REF!</v>
      </c>
      <c r="L151" s="28" t="e">
        <f>L154+#REF!</f>
        <v>#REF!</v>
      </c>
      <c r="M151" s="28" t="e">
        <f>M154+#REF!</f>
        <v>#REF!</v>
      </c>
      <c r="N151" s="28" t="e">
        <f>N154+#REF!</f>
        <v>#REF!</v>
      </c>
      <c r="O151" s="28" t="e">
        <f>O154+#REF!</f>
        <v>#REF!</v>
      </c>
      <c r="P151" s="28" t="e">
        <f>P154+#REF!</f>
        <v>#REF!</v>
      </c>
      <c r="Q151" s="28" t="e">
        <f>Q154+#REF!</f>
        <v>#REF!</v>
      </c>
      <c r="R151" s="28" t="e">
        <f>R154+#REF!</f>
        <v>#REF!</v>
      </c>
    </row>
    <row r="152" spans="2:18" ht="36">
      <c r="B152" s="11" t="s">
        <v>0</v>
      </c>
      <c r="C152" s="18" t="s">
        <v>79</v>
      </c>
      <c r="D152" s="18" t="s">
        <v>58</v>
      </c>
      <c r="E152" s="18" t="s">
        <v>63</v>
      </c>
      <c r="F152" s="18"/>
      <c r="G152" s="18"/>
      <c r="H152" s="21">
        <f>H153+H154+H155+H156</f>
        <v>1292.7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2:18" ht="120">
      <c r="B153" s="13" t="s">
        <v>244</v>
      </c>
      <c r="C153" s="57" t="s">
        <v>79</v>
      </c>
      <c r="D153" s="57" t="s">
        <v>58</v>
      </c>
      <c r="E153" s="57" t="s">
        <v>63</v>
      </c>
      <c r="F153" s="57" t="s">
        <v>187</v>
      </c>
      <c r="G153" s="57" t="s">
        <v>108</v>
      </c>
      <c r="H153" s="28">
        <v>389.6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2:18" ht="120">
      <c r="B154" s="13" t="s">
        <v>251</v>
      </c>
      <c r="C154" s="57" t="s">
        <v>79</v>
      </c>
      <c r="D154" s="57" t="s">
        <v>58</v>
      </c>
      <c r="E154" s="57" t="s">
        <v>63</v>
      </c>
      <c r="F154" s="57" t="s">
        <v>188</v>
      </c>
      <c r="G154" s="57" t="s">
        <v>108</v>
      </c>
      <c r="H154" s="28">
        <v>455.4</v>
      </c>
      <c r="I154" s="28" t="e">
        <f aca="true" t="shared" si="18" ref="I154:R154">I155</f>
        <v>#REF!</v>
      </c>
      <c r="J154" s="28" t="e">
        <f t="shared" si="18"/>
        <v>#REF!</v>
      </c>
      <c r="K154" s="28" t="e">
        <f t="shared" si="18"/>
        <v>#REF!</v>
      </c>
      <c r="L154" s="28" t="e">
        <f t="shared" si="18"/>
        <v>#REF!</v>
      </c>
      <c r="M154" s="28" t="e">
        <f t="shared" si="18"/>
        <v>#REF!</v>
      </c>
      <c r="N154" s="28" t="e">
        <f t="shared" si="18"/>
        <v>#REF!</v>
      </c>
      <c r="O154" s="28" t="e">
        <f t="shared" si="18"/>
        <v>#REF!</v>
      </c>
      <c r="P154" s="28" t="e">
        <f t="shared" si="18"/>
        <v>#REF!</v>
      </c>
      <c r="Q154" s="28" t="e">
        <f t="shared" si="18"/>
        <v>#REF!</v>
      </c>
      <c r="R154" s="28" t="e">
        <f t="shared" si="18"/>
        <v>#REF!</v>
      </c>
    </row>
    <row r="155" spans="2:18" ht="72">
      <c r="B155" s="13" t="s">
        <v>245</v>
      </c>
      <c r="C155" s="57" t="s">
        <v>79</v>
      </c>
      <c r="D155" s="57" t="s">
        <v>58</v>
      </c>
      <c r="E155" s="57" t="s">
        <v>63</v>
      </c>
      <c r="F155" s="57" t="s">
        <v>189</v>
      </c>
      <c r="G155" s="14" t="s">
        <v>106</v>
      </c>
      <c r="H155" s="28">
        <v>444.7</v>
      </c>
      <c r="I155" s="28" t="e">
        <f>#REF!+#REF!</f>
        <v>#REF!</v>
      </c>
      <c r="J155" s="28" t="e">
        <f>#REF!+#REF!</f>
        <v>#REF!</v>
      </c>
      <c r="K155" s="28" t="e">
        <f>#REF!+#REF!</f>
        <v>#REF!</v>
      </c>
      <c r="L155" s="28" t="e">
        <f>#REF!+#REF!</f>
        <v>#REF!</v>
      </c>
      <c r="M155" s="28" t="e">
        <f>#REF!+#REF!</f>
        <v>#REF!</v>
      </c>
      <c r="N155" s="28" t="e">
        <f>#REF!+#REF!</f>
        <v>#REF!</v>
      </c>
      <c r="O155" s="28" t="e">
        <f>#REF!+#REF!</f>
        <v>#REF!</v>
      </c>
      <c r="P155" s="28" t="e">
        <f>#REF!+#REF!</f>
        <v>#REF!</v>
      </c>
      <c r="Q155" s="28" t="e">
        <f>#REF!+#REF!</f>
        <v>#REF!</v>
      </c>
      <c r="R155" s="28" t="e">
        <f>#REF!+#REF!</f>
        <v>#REF!</v>
      </c>
    </row>
    <row r="156" spans="2:18" ht="60">
      <c r="B156" s="13" t="s">
        <v>252</v>
      </c>
      <c r="C156" s="57" t="s">
        <v>79</v>
      </c>
      <c r="D156" s="57" t="s">
        <v>58</v>
      </c>
      <c r="E156" s="57" t="s">
        <v>63</v>
      </c>
      <c r="F156" s="57" t="s">
        <v>190</v>
      </c>
      <c r="G156" s="14" t="s">
        <v>91</v>
      </c>
      <c r="H156" s="28">
        <v>3</v>
      </c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2:18" ht="36">
      <c r="B157" s="10" t="s">
        <v>86</v>
      </c>
      <c r="C157" s="16" t="s">
        <v>80</v>
      </c>
      <c r="D157" s="16"/>
      <c r="E157" s="16"/>
      <c r="F157" s="16"/>
      <c r="G157" s="16"/>
      <c r="H157" s="21">
        <f>H158</f>
        <v>160366.1</v>
      </c>
      <c r="I157" s="36" t="e">
        <f>I158+#REF!</f>
        <v>#REF!</v>
      </c>
      <c r="J157" s="36" t="e">
        <f>J158+#REF!</f>
        <v>#REF!</v>
      </c>
      <c r="K157" s="36" t="e">
        <f>K158+#REF!</f>
        <v>#REF!</v>
      </c>
      <c r="L157" s="36" t="e">
        <f>L158+#REF!</f>
        <v>#REF!</v>
      </c>
      <c r="M157" s="36" t="e">
        <f>M158+#REF!</f>
        <v>#REF!</v>
      </c>
      <c r="N157" s="36" t="e">
        <f>N158+#REF!</f>
        <v>#REF!</v>
      </c>
      <c r="O157" s="36" t="e">
        <f>O158+#REF!</f>
        <v>#REF!</v>
      </c>
      <c r="P157" s="36" t="e">
        <f>P158+#REF!</f>
        <v>#REF!</v>
      </c>
      <c r="Q157" s="36" t="e">
        <f>Q158+#REF!</f>
        <v>#REF!</v>
      </c>
      <c r="R157" s="36" t="e">
        <f>R158+#REF!</f>
        <v>#REF!</v>
      </c>
    </row>
    <row r="158" spans="2:18" ht="12.75">
      <c r="B158" s="11" t="s">
        <v>28</v>
      </c>
      <c r="C158" s="18" t="s">
        <v>80</v>
      </c>
      <c r="D158" s="18" t="s">
        <v>60</v>
      </c>
      <c r="E158" s="18"/>
      <c r="F158" s="18"/>
      <c r="G158" s="18"/>
      <c r="H158" s="21">
        <f aca="true" t="shared" si="19" ref="H158:R158">H159+H161+H175</f>
        <v>160366.1</v>
      </c>
      <c r="I158" s="40" t="e">
        <f t="shared" si="19"/>
        <v>#REF!</v>
      </c>
      <c r="J158" s="40" t="e">
        <f t="shared" si="19"/>
        <v>#REF!</v>
      </c>
      <c r="K158" s="40" t="e">
        <f t="shared" si="19"/>
        <v>#REF!</v>
      </c>
      <c r="L158" s="40" t="e">
        <f t="shared" si="19"/>
        <v>#REF!</v>
      </c>
      <c r="M158" s="40" t="e">
        <f t="shared" si="19"/>
        <v>#REF!</v>
      </c>
      <c r="N158" s="40" t="e">
        <f t="shared" si="19"/>
        <v>#REF!</v>
      </c>
      <c r="O158" s="40" t="e">
        <f t="shared" si="19"/>
        <v>#REF!</v>
      </c>
      <c r="P158" s="40" t="e">
        <f t="shared" si="19"/>
        <v>#REF!</v>
      </c>
      <c r="Q158" s="40" t="e">
        <f t="shared" si="19"/>
        <v>#REF!</v>
      </c>
      <c r="R158" s="40" t="e">
        <f t="shared" si="19"/>
        <v>#REF!</v>
      </c>
    </row>
    <row r="159" spans="2:18" ht="12.75">
      <c r="B159" s="10" t="s">
        <v>72</v>
      </c>
      <c r="C159" s="16" t="s">
        <v>80</v>
      </c>
      <c r="D159" s="16" t="s">
        <v>60</v>
      </c>
      <c r="E159" s="16" t="s">
        <v>58</v>
      </c>
      <c r="F159" s="16"/>
      <c r="G159" s="16"/>
      <c r="H159" s="21">
        <f>H160</f>
        <v>1355.2</v>
      </c>
      <c r="I159" s="46" t="e">
        <f aca="true" t="shared" si="20" ref="I159:R159">I160</f>
        <v>#REF!</v>
      </c>
      <c r="J159" s="46" t="e">
        <f t="shared" si="20"/>
        <v>#REF!</v>
      </c>
      <c r="K159" s="46" t="e">
        <f t="shared" si="20"/>
        <v>#REF!</v>
      </c>
      <c r="L159" s="46" t="e">
        <f t="shared" si="20"/>
        <v>#REF!</v>
      </c>
      <c r="M159" s="46" t="e">
        <f t="shared" si="20"/>
        <v>#REF!</v>
      </c>
      <c r="N159" s="46" t="e">
        <f t="shared" si="20"/>
        <v>#REF!</v>
      </c>
      <c r="O159" s="46" t="e">
        <f t="shared" si="20"/>
        <v>#REF!</v>
      </c>
      <c r="P159" s="46" t="e">
        <f t="shared" si="20"/>
        <v>#REF!</v>
      </c>
      <c r="Q159" s="46" t="e">
        <f t="shared" si="20"/>
        <v>#REF!</v>
      </c>
      <c r="R159" s="46" t="e">
        <f t="shared" si="20"/>
        <v>#REF!</v>
      </c>
    </row>
    <row r="160" spans="2:18" ht="39" customHeight="1">
      <c r="B160" s="15" t="s">
        <v>1</v>
      </c>
      <c r="C160" s="17" t="s">
        <v>80</v>
      </c>
      <c r="D160" s="17" t="s">
        <v>60</v>
      </c>
      <c r="E160" s="17" t="s">
        <v>58</v>
      </c>
      <c r="F160" s="17" t="s">
        <v>162</v>
      </c>
      <c r="G160" s="17" t="s">
        <v>113</v>
      </c>
      <c r="H160" s="28">
        <v>1355.2</v>
      </c>
      <c r="I160" s="46" t="e">
        <f>#REF!</f>
        <v>#REF!</v>
      </c>
      <c r="J160" s="46" t="e">
        <f>#REF!</f>
        <v>#REF!</v>
      </c>
      <c r="K160" s="46" t="e">
        <f>#REF!</f>
        <v>#REF!</v>
      </c>
      <c r="L160" s="46" t="e">
        <f>#REF!</f>
        <v>#REF!</v>
      </c>
      <c r="M160" s="46" t="e">
        <f>#REF!</f>
        <v>#REF!</v>
      </c>
      <c r="N160" s="46" t="e">
        <f>#REF!</f>
        <v>#REF!</v>
      </c>
      <c r="O160" s="46" t="e">
        <f>#REF!</f>
        <v>#REF!</v>
      </c>
      <c r="P160" s="46" t="e">
        <f>#REF!</f>
        <v>#REF!</v>
      </c>
      <c r="Q160" s="46" t="e">
        <f>#REF!</f>
        <v>#REF!</v>
      </c>
      <c r="R160" s="46" t="e">
        <f>#REF!</f>
        <v>#REF!</v>
      </c>
    </row>
    <row r="161" spans="2:18" ht="12.75">
      <c r="B161" s="10" t="s">
        <v>50</v>
      </c>
      <c r="C161" s="16" t="s">
        <v>80</v>
      </c>
      <c r="D161" s="16" t="s">
        <v>60</v>
      </c>
      <c r="E161" s="16" t="s">
        <v>61</v>
      </c>
      <c r="F161" s="16"/>
      <c r="G161" s="16"/>
      <c r="H161" s="21">
        <f>SUBTOTAL(9,H162:H174)</f>
        <v>152103</v>
      </c>
      <c r="I161" s="40" t="e">
        <f>#REF!</f>
        <v>#REF!</v>
      </c>
      <c r="J161" s="40" t="e">
        <f>#REF!</f>
        <v>#REF!</v>
      </c>
      <c r="K161" s="40" t="e">
        <f>#REF!</f>
        <v>#REF!</v>
      </c>
      <c r="L161" s="40" t="e">
        <f>#REF!</f>
        <v>#REF!</v>
      </c>
      <c r="M161" s="40" t="e">
        <f>#REF!</f>
        <v>#REF!</v>
      </c>
      <c r="N161" s="40" t="e">
        <f>#REF!</f>
        <v>#REF!</v>
      </c>
      <c r="O161" s="40" t="e">
        <f>#REF!</f>
        <v>#REF!</v>
      </c>
      <c r="P161" s="40" t="e">
        <f>#REF!</f>
        <v>#REF!</v>
      </c>
      <c r="Q161" s="40" t="e">
        <f>#REF!</f>
        <v>#REF!</v>
      </c>
      <c r="R161" s="40" t="e">
        <f>#REF!</f>
        <v>#REF!</v>
      </c>
    </row>
    <row r="162" spans="2:18" ht="30" customHeight="1">
      <c r="B162" s="15" t="s">
        <v>185</v>
      </c>
      <c r="C162" s="17" t="s">
        <v>80</v>
      </c>
      <c r="D162" s="17" t="s">
        <v>60</v>
      </c>
      <c r="E162" s="17" t="s">
        <v>61</v>
      </c>
      <c r="F162" s="17" t="s">
        <v>2</v>
      </c>
      <c r="G162" s="17" t="s">
        <v>113</v>
      </c>
      <c r="H162" s="28">
        <v>4627.9</v>
      </c>
      <c r="I162" s="43">
        <f aca="true" t="shared" si="21" ref="I162:R163">I163</f>
        <v>0</v>
      </c>
      <c r="J162" s="43">
        <f t="shared" si="21"/>
        <v>0</v>
      </c>
      <c r="K162" s="43">
        <f t="shared" si="21"/>
        <v>0</v>
      </c>
      <c r="L162" s="43">
        <f t="shared" si="21"/>
        <v>0</v>
      </c>
      <c r="M162" s="43">
        <f t="shared" si="21"/>
        <v>0</v>
      </c>
      <c r="N162" s="43">
        <f t="shared" si="21"/>
        <v>0</v>
      </c>
      <c r="O162" s="43">
        <f t="shared" si="21"/>
        <v>0</v>
      </c>
      <c r="P162" s="43">
        <f t="shared" si="21"/>
        <v>0</v>
      </c>
      <c r="Q162" s="43">
        <f t="shared" si="21"/>
        <v>0</v>
      </c>
      <c r="R162" s="43">
        <f t="shared" si="21"/>
        <v>0</v>
      </c>
    </row>
    <row r="163" spans="2:18" ht="48">
      <c r="B163" s="15" t="s">
        <v>3</v>
      </c>
      <c r="C163" s="17" t="s">
        <v>80</v>
      </c>
      <c r="D163" s="17" t="s">
        <v>60</v>
      </c>
      <c r="E163" s="17" t="s">
        <v>61</v>
      </c>
      <c r="F163" s="17" t="s">
        <v>197</v>
      </c>
      <c r="G163" s="17" t="s">
        <v>113</v>
      </c>
      <c r="H163" s="28">
        <v>3442.1</v>
      </c>
      <c r="I163" s="43">
        <f t="shared" si="21"/>
        <v>0</v>
      </c>
      <c r="J163" s="43">
        <f t="shared" si="21"/>
        <v>0</v>
      </c>
      <c r="K163" s="43">
        <f t="shared" si="21"/>
        <v>0</v>
      </c>
      <c r="L163" s="43">
        <f t="shared" si="21"/>
        <v>0</v>
      </c>
      <c r="M163" s="43">
        <f t="shared" si="21"/>
        <v>0</v>
      </c>
      <c r="N163" s="43">
        <f t="shared" si="21"/>
        <v>0</v>
      </c>
      <c r="O163" s="43">
        <f t="shared" si="21"/>
        <v>0</v>
      </c>
      <c r="P163" s="43">
        <f t="shared" si="21"/>
        <v>0</v>
      </c>
      <c r="Q163" s="43">
        <f t="shared" si="21"/>
        <v>0</v>
      </c>
      <c r="R163" s="43">
        <f t="shared" si="21"/>
        <v>0</v>
      </c>
    </row>
    <row r="164" spans="2:18" ht="24">
      <c r="B164" s="15" t="s">
        <v>4</v>
      </c>
      <c r="C164" s="17" t="s">
        <v>80</v>
      </c>
      <c r="D164" s="17" t="s">
        <v>60</v>
      </c>
      <c r="E164" s="17" t="s">
        <v>61</v>
      </c>
      <c r="F164" s="17" t="s">
        <v>5</v>
      </c>
      <c r="G164" s="17" t="s">
        <v>113</v>
      </c>
      <c r="H164" s="28">
        <v>200.1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2:18" ht="36">
      <c r="B165" s="15" t="s">
        <v>6</v>
      </c>
      <c r="C165" s="17" t="s">
        <v>80</v>
      </c>
      <c r="D165" s="17" t="s">
        <v>60</v>
      </c>
      <c r="E165" s="17" t="s">
        <v>61</v>
      </c>
      <c r="F165" s="17" t="s">
        <v>7</v>
      </c>
      <c r="G165" s="17" t="s">
        <v>113</v>
      </c>
      <c r="H165" s="28">
        <v>19180.9</v>
      </c>
      <c r="I165" s="28">
        <f aca="true" t="shared" si="22" ref="I165:R166">I166</f>
        <v>0</v>
      </c>
      <c r="J165" s="28">
        <f t="shared" si="22"/>
        <v>0</v>
      </c>
      <c r="K165" s="28">
        <f t="shared" si="22"/>
        <v>0</v>
      </c>
      <c r="L165" s="28">
        <f t="shared" si="22"/>
        <v>0</v>
      </c>
      <c r="M165" s="28">
        <f t="shared" si="22"/>
        <v>0</v>
      </c>
      <c r="N165" s="28">
        <f t="shared" si="22"/>
        <v>0</v>
      </c>
      <c r="O165" s="28">
        <f t="shared" si="22"/>
        <v>0</v>
      </c>
      <c r="P165" s="28">
        <f t="shared" si="22"/>
        <v>0</v>
      </c>
      <c r="Q165" s="28">
        <f t="shared" si="22"/>
        <v>0</v>
      </c>
      <c r="R165" s="28">
        <f t="shared" si="22"/>
        <v>0</v>
      </c>
    </row>
    <row r="166" spans="2:18" ht="36">
      <c r="B166" s="15" t="s">
        <v>8</v>
      </c>
      <c r="C166" s="17" t="s">
        <v>80</v>
      </c>
      <c r="D166" s="17" t="s">
        <v>60</v>
      </c>
      <c r="E166" s="17" t="s">
        <v>61</v>
      </c>
      <c r="F166" s="17" t="s">
        <v>9</v>
      </c>
      <c r="G166" s="17" t="s">
        <v>113</v>
      </c>
      <c r="H166" s="38">
        <v>1990.9</v>
      </c>
      <c r="I166" s="38">
        <f t="shared" si="22"/>
        <v>0</v>
      </c>
      <c r="J166" s="38">
        <f t="shared" si="22"/>
        <v>0</v>
      </c>
      <c r="K166" s="38">
        <f t="shared" si="22"/>
        <v>0</v>
      </c>
      <c r="L166" s="38">
        <f t="shared" si="22"/>
        <v>0</v>
      </c>
      <c r="M166" s="38">
        <f t="shared" si="22"/>
        <v>0</v>
      </c>
      <c r="N166" s="38">
        <f t="shared" si="22"/>
        <v>0</v>
      </c>
      <c r="O166" s="38">
        <f t="shared" si="22"/>
        <v>0</v>
      </c>
      <c r="P166" s="38">
        <f t="shared" si="22"/>
        <v>0</v>
      </c>
      <c r="Q166" s="38">
        <f t="shared" si="22"/>
        <v>0</v>
      </c>
      <c r="R166" s="38">
        <f t="shared" si="22"/>
        <v>0</v>
      </c>
    </row>
    <row r="167" spans="2:18" ht="36">
      <c r="B167" s="15" t="s">
        <v>192</v>
      </c>
      <c r="C167" s="17" t="s">
        <v>80</v>
      </c>
      <c r="D167" s="17" t="s">
        <v>60</v>
      </c>
      <c r="E167" s="17" t="s">
        <v>61</v>
      </c>
      <c r="F167" s="17" t="s">
        <v>10</v>
      </c>
      <c r="G167" s="17" t="s">
        <v>113</v>
      </c>
      <c r="H167" s="38">
        <v>5407.9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2:18" ht="36">
      <c r="B168" s="15" t="s">
        <v>193</v>
      </c>
      <c r="C168" s="17" t="s">
        <v>80</v>
      </c>
      <c r="D168" s="17" t="s">
        <v>60</v>
      </c>
      <c r="E168" s="17" t="s">
        <v>61</v>
      </c>
      <c r="F168" s="17" t="s">
        <v>11</v>
      </c>
      <c r="G168" s="17" t="s">
        <v>113</v>
      </c>
      <c r="H168" s="28">
        <v>18128.9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2:18" ht="55.5" customHeight="1">
      <c r="B169" s="15" t="s">
        <v>196</v>
      </c>
      <c r="C169" s="17" t="s">
        <v>80</v>
      </c>
      <c r="D169" s="17" t="s">
        <v>60</v>
      </c>
      <c r="E169" s="17" t="s">
        <v>61</v>
      </c>
      <c r="F169" s="17" t="s">
        <v>12</v>
      </c>
      <c r="G169" s="17" t="s">
        <v>113</v>
      </c>
      <c r="H169" s="28">
        <v>9413.1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2:18" ht="36" customHeight="1">
      <c r="B170" s="15" t="s">
        <v>194</v>
      </c>
      <c r="C170" s="17" t="s">
        <v>80</v>
      </c>
      <c r="D170" s="17" t="s">
        <v>60</v>
      </c>
      <c r="E170" s="17" t="s">
        <v>61</v>
      </c>
      <c r="F170" s="17" t="s">
        <v>13</v>
      </c>
      <c r="G170" s="17" t="s">
        <v>113</v>
      </c>
      <c r="H170" s="28">
        <v>54.8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2:18" ht="36">
      <c r="B171" s="15" t="s">
        <v>195</v>
      </c>
      <c r="C171" s="17" t="s">
        <v>80</v>
      </c>
      <c r="D171" s="17" t="s">
        <v>60</v>
      </c>
      <c r="E171" s="17" t="s">
        <v>61</v>
      </c>
      <c r="F171" s="17" t="s">
        <v>14</v>
      </c>
      <c r="G171" s="17" t="s">
        <v>113</v>
      </c>
      <c r="H171" s="28">
        <v>1855.8</v>
      </c>
      <c r="I171" s="28" t="e">
        <f>#REF!</f>
        <v>#REF!</v>
      </c>
      <c r="J171" s="28" t="e">
        <f>#REF!</f>
        <v>#REF!</v>
      </c>
      <c r="K171" s="28" t="e">
        <f>#REF!</f>
        <v>#REF!</v>
      </c>
      <c r="L171" s="28" t="e">
        <f>#REF!</f>
        <v>#REF!</v>
      </c>
      <c r="M171" s="28" t="e">
        <f>#REF!</f>
        <v>#REF!</v>
      </c>
      <c r="N171" s="28" t="e">
        <f>#REF!</f>
        <v>#REF!</v>
      </c>
      <c r="O171" s="28" t="e">
        <f>#REF!</f>
        <v>#REF!</v>
      </c>
      <c r="P171" s="28" t="e">
        <f>#REF!</f>
        <v>#REF!</v>
      </c>
      <c r="Q171" s="28" t="e">
        <f>#REF!</f>
        <v>#REF!</v>
      </c>
      <c r="R171" s="28" t="e">
        <f>#REF!</f>
        <v>#REF!</v>
      </c>
    </row>
    <row r="172" spans="2:18" ht="48">
      <c r="B172" s="15" t="s">
        <v>15</v>
      </c>
      <c r="C172" s="17" t="s">
        <v>80</v>
      </c>
      <c r="D172" s="17" t="s">
        <v>60</v>
      </c>
      <c r="E172" s="17" t="s">
        <v>61</v>
      </c>
      <c r="F172" s="17" t="s">
        <v>16</v>
      </c>
      <c r="G172" s="17" t="s">
        <v>113</v>
      </c>
      <c r="H172" s="28">
        <v>76959.6</v>
      </c>
      <c r="I172" s="28" t="e">
        <f aca="true" t="shared" si="23" ref="I172:R172">I173</f>
        <v>#REF!</v>
      </c>
      <c r="J172" s="28" t="e">
        <f t="shared" si="23"/>
        <v>#REF!</v>
      </c>
      <c r="K172" s="28" t="e">
        <f t="shared" si="23"/>
        <v>#REF!</v>
      </c>
      <c r="L172" s="28" t="e">
        <f t="shared" si="23"/>
        <v>#REF!</v>
      </c>
      <c r="M172" s="28" t="e">
        <f t="shared" si="23"/>
        <v>#REF!</v>
      </c>
      <c r="N172" s="28" t="e">
        <f t="shared" si="23"/>
        <v>#REF!</v>
      </c>
      <c r="O172" s="28" t="e">
        <f t="shared" si="23"/>
        <v>#REF!</v>
      </c>
      <c r="P172" s="28" t="e">
        <f t="shared" si="23"/>
        <v>#REF!</v>
      </c>
      <c r="Q172" s="28" t="e">
        <f t="shared" si="23"/>
        <v>#REF!</v>
      </c>
      <c r="R172" s="28" t="e">
        <f t="shared" si="23"/>
        <v>#REF!</v>
      </c>
    </row>
    <row r="173" spans="2:18" ht="132">
      <c r="B173" s="15" t="s">
        <v>18</v>
      </c>
      <c r="C173" s="17" t="s">
        <v>80</v>
      </c>
      <c r="D173" s="17" t="s">
        <v>60</v>
      </c>
      <c r="E173" s="17" t="s">
        <v>61</v>
      </c>
      <c r="F173" s="17" t="s">
        <v>17</v>
      </c>
      <c r="G173" s="17" t="s">
        <v>113</v>
      </c>
      <c r="H173" s="28">
        <v>10056.5</v>
      </c>
      <c r="I173" s="28" t="e">
        <f>I174+#REF!</f>
        <v>#REF!</v>
      </c>
      <c r="J173" s="28" t="e">
        <f>J174+#REF!</f>
        <v>#REF!</v>
      </c>
      <c r="K173" s="28" t="e">
        <f>K174+#REF!</f>
        <v>#REF!</v>
      </c>
      <c r="L173" s="28" t="e">
        <f>L174+#REF!</f>
        <v>#REF!</v>
      </c>
      <c r="M173" s="28" t="e">
        <f>M174+#REF!</f>
        <v>#REF!</v>
      </c>
      <c r="N173" s="28" t="e">
        <f>N174+#REF!</f>
        <v>#REF!</v>
      </c>
      <c r="O173" s="28" t="e">
        <f>O174+#REF!</f>
        <v>#REF!</v>
      </c>
      <c r="P173" s="28" t="e">
        <f>P174+#REF!</f>
        <v>#REF!</v>
      </c>
      <c r="Q173" s="28" t="e">
        <f>Q174+#REF!</f>
        <v>#REF!</v>
      </c>
      <c r="R173" s="28" t="e">
        <f>R174+#REF!</f>
        <v>#REF!</v>
      </c>
    </row>
    <row r="174" spans="2:18" ht="108">
      <c r="B174" s="15" t="s">
        <v>19</v>
      </c>
      <c r="C174" s="17" t="s">
        <v>80</v>
      </c>
      <c r="D174" s="17" t="s">
        <v>60</v>
      </c>
      <c r="E174" s="17" t="s">
        <v>61</v>
      </c>
      <c r="F174" s="17" t="s">
        <v>20</v>
      </c>
      <c r="G174" s="17" t="s">
        <v>113</v>
      </c>
      <c r="H174" s="28">
        <v>784.5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</row>
    <row r="175" spans="2:18" ht="12.75">
      <c r="B175" s="10" t="s">
        <v>77</v>
      </c>
      <c r="C175" s="16" t="s">
        <v>80</v>
      </c>
      <c r="D175" s="16" t="s">
        <v>60</v>
      </c>
      <c r="E175" s="16" t="s">
        <v>63</v>
      </c>
      <c r="F175" s="16"/>
      <c r="G175" s="16"/>
      <c r="H175" s="21">
        <f>SUM(H176:H179)</f>
        <v>6907.9</v>
      </c>
      <c r="I175" s="40" t="e">
        <f aca="true" t="shared" si="24" ref="I175:R175">I176+I179</f>
        <v>#REF!</v>
      </c>
      <c r="J175" s="40" t="e">
        <f t="shared" si="24"/>
        <v>#REF!</v>
      </c>
      <c r="K175" s="40" t="e">
        <f t="shared" si="24"/>
        <v>#REF!</v>
      </c>
      <c r="L175" s="40" t="e">
        <f t="shared" si="24"/>
        <v>#REF!</v>
      </c>
      <c r="M175" s="40" t="e">
        <f t="shared" si="24"/>
        <v>#REF!</v>
      </c>
      <c r="N175" s="40" t="e">
        <f t="shared" si="24"/>
        <v>#REF!</v>
      </c>
      <c r="O175" s="40" t="e">
        <f t="shared" si="24"/>
        <v>#REF!</v>
      </c>
      <c r="P175" s="40" t="e">
        <f t="shared" si="24"/>
        <v>#REF!</v>
      </c>
      <c r="Q175" s="40" t="e">
        <f t="shared" si="24"/>
        <v>#REF!</v>
      </c>
      <c r="R175" s="40" t="e">
        <f t="shared" si="24"/>
        <v>#REF!</v>
      </c>
    </row>
    <row r="176" spans="2:18" ht="108">
      <c r="B176" s="13" t="s">
        <v>203</v>
      </c>
      <c r="C176" s="17" t="s">
        <v>80</v>
      </c>
      <c r="D176" s="17" t="s">
        <v>60</v>
      </c>
      <c r="E176" s="17" t="s">
        <v>63</v>
      </c>
      <c r="F176" s="14" t="s">
        <v>129</v>
      </c>
      <c r="G176" s="14" t="s">
        <v>108</v>
      </c>
      <c r="H176" s="28">
        <v>6831.4</v>
      </c>
      <c r="I176" s="43" t="e">
        <f aca="true" t="shared" si="25" ref="I176:R176">I177</f>
        <v>#REF!</v>
      </c>
      <c r="J176" s="43" t="e">
        <f t="shared" si="25"/>
        <v>#REF!</v>
      </c>
      <c r="K176" s="43" t="e">
        <f t="shared" si="25"/>
        <v>#REF!</v>
      </c>
      <c r="L176" s="43" t="e">
        <f t="shared" si="25"/>
        <v>#REF!</v>
      </c>
      <c r="M176" s="43" t="e">
        <f t="shared" si="25"/>
        <v>#REF!</v>
      </c>
      <c r="N176" s="43" t="e">
        <f t="shared" si="25"/>
        <v>#REF!</v>
      </c>
      <c r="O176" s="43" t="e">
        <f t="shared" si="25"/>
        <v>#REF!</v>
      </c>
      <c r="P176" s="43" t="e">
        <f t="shared" si="25"/>
        <v>#REF!</v>
      </c>
      <c r="Q176" s="43" t="e">
        <f t="shared" si="25"/>
        <v>#REF!</v>
      </c>
      <c r="R176" s="43" t="e">
        <f t="shared" si="25"/>
        <v>#REF!</v>
      </c>
    </row>
    <row r="177" spans="2:18" ht="72">
      <c r="B177" s="13" t="s">
        <v>204</v>
      </c>
      <c r="C177" s="17" t="s">
        <v>80</v>
      </c>
      <c r="D177" s="17" t="s">
        <v>60</v>
      </c>
      <c r="E177" s="17" t="s">
        <v>63</v>
      </c>
      <c r="F177" s="14" t="s">
        <v>130</v>
      </c>
      <c r="G177" s="14" t="s">
        <v>106</v>
      </c>
      <c r="H177" s="28">
        <v>4.9</v>
      </c>
      <c r="I177" s="43" t="e">
        <f>I178+#REF!+#REF!</f>
        <v>#REF!</v>
      </c>
      <c r="J177" s="43" t="e">
        <f>J178+#REF!+#REF!</f>
        <v>#REF!</v>
      </c>
      <c r="K177" s="43" t="e">
        <f>K178+#REF!+#REF!</f>
        <v>#REF!</v>
      </c>
      <c r="L177" s="43" t="e">
        <f>L178+#REF!+#REF!</f>
        <v>#REF!</v>
      </c>
      <c r="M177" s="43" t="e">
        <f>M178+#REF!+#REF!</f>
        <v>#REF!</v>
      </c>
      <c r="N177" s="43" t="e">
        <f>N178+#REF!+#REF!</f>
        <v>#REF!</v>
      </c>
      <c r="O177" s="43" t="e">
        <f>O178+#REF!+#REF!</f>
        <v>#REF!</v>
      </c>
      <c r="P177" s="43" t="e">
        <f>P178+#REF!+#REF!</f>
        <v>#REF!</v>
      </c>
      <c r="Q177" s="43" t="e">
        <f>Q178+#REF!+#REF!</f>
        <v>#REF!</v>
      </c>
      <c r="R177" s="43" t="e">
        <f>R178+#REF!+#REF!</f>
        <v>#REF!</v>
      </c>
    </row>
    <row r="178" spans="2:18" ht="60">
      <c r="B178" s="13" t="s">
        <v>205</v>
      </c>
      <c r="C178" s="17" t="s">
        <v>80</v>
      </c>
      <c r="D178" s="17" t="s">
        <v>60</v>
      </c>
      <c r="E178" s="17" t="s">
        <v>63</v>
      </c>
      <c r="F178" s="14" t="s">
        <v>130</v>
      </c>
      <c r="G178" s="14" t="s">
        <v>91</v>
      </c>
      <c r="H178" s="28">
        <v>6.6</v>
      </c>
      <c r="I178" s="28" t="e">
        <f>#REF!+#REF!</f>
        <v>#REF!</v>
      </c>
      <c r="J178" s="28" t="e">
        <f>#REF!+#REF!</f>
        <v>#REF!</v>
      </c>
      <c r="K178" s="28" t="e">
        <f>#REF!+#REF!</f>
        <v>#REF!</v>
      </c>
      <c r="L178" s="28" t="e">
        <f>#REF!+#REF!</f>
        <v>#REF!</v>
      </c>
      <c r="M178" s="28" t="e">
        <f>#REF!+#REF!</f>
        <v>#REF!</v>
      </c>
      <c r="N178" s="28" t="e">
        <f>#REF!+#REF!</f>
        <v>#REF!</v>
      </c>
      <c r="O178" s="28" t="e">
        <f>#REF!+#REF!</f>
        <v>#REF!</v>
      </c>
      <c r="P178" s="28" t="e">
        <f>#REF!+#REF!</f>
        <v>#REF!</v>
      </c>
      <c r="Q178" s="28" t="e">
        <f>#REF!+#REF!</f>
        <v>#REF!</v>
      </c>
      <c r="R178" s="28" t="e">
        <f>#REF!+#REF!</f>
        <v>#REF!</v>
      </c>
    </row>
    <row r="179" spans="2:18" ht="60">
      <c r="B179" s="13" t="s">
        <v>153</v>
      </c>
      <c r="C179" s="14" t="s">
        <v>80</v>
      </c>
      <c r="D179" s="14" t="s">
        <v>60</v>
      </c>
      <c r="E179" s="14" t="s">
        <v>63</v>
      </c>
      <c r="F179" s="14" t="s">
        <v>154</v>
      </c>
      <c r="G179" s="14" t="s">
        <v>106</v>
      </c>
      <c r="H179" s="28">
        <v>65</v>
      </c>
      <c r="I179" s="28" t="e">
        <f>#REF!</f>
        <v>#REF!</v>
      </c>
      <c r="J179" s="28" t="e">
        <f>#REF!</f>
        <v>#REF!</v>
      </c>
      <c r="K179" s="28" t="e">
        <f>#REF!</f>
        <v>#REF!</v>
      </c>
      <c r="L179" s="28" t="e">
        <f>#REF!</f>
        <v>#REF!</v>
      </c>
      <c r="M179" s="28" t="e">
        <f>#REF!</f>
        <v>#REF!</v>
      </c>
      <c r="N179" s="28" t="e">
        <f>#REF!</f>
        <v>#REF!</v>
      </c>
      <c r="O179" s="28" t="e">
        <f>#REF!</f>
        <v>#REF!</v>
      </c>
      <c r="P179" s="28" t="e">
        <f>#REF!</f>
        <v>#REF!</v>
      </c>
      <c r="Q179" s="28" t="e">
        <f>#REF!</f>
        <v>#REF!</v>
      </c>
      <c r="R179" s="28" t="e">
        <f>#REF!</f>
        <v>#REF!</v>
      </c>
    </row>
    <row r="180" spans="2:18" ht="36">
      <c r="B180" s="11" t="s">
        <v>87</v>
      </c>
      <c r="C180" s="12" t="s">
        <v>81</v>
      </c>
      <c r="D180" s="12"/>
      <c r="E180" s="12"/>
      <c r="F180" s="12"/>
      <c r="G180" s="12"/>
      <c r="H180" s="21">
        <f>H181+H186+H189</f>
        <v>25302.1</v>
      </c>
      <c r="I180" s="21" t="e">
        <f>I181+I186+I189+#REF!</f>
        <v>#REF!</v>
      </c>
      <c r="J180" s="21" t="e">
        <f>J181+J186+J189+#REF!</f>
        <v>#REF!</v>
      </c>
      <c r="K180" s="21" t="e">
        <f>K181+K186+K189+#REF!</f>
        <v>#REF!</v>
      </c>
      <c r="L180" s="21" t="e">
        <f>L181+L186+L189+#REF!</f>
        <v>#REF!</v>
      </c>
      <c r="M180" s="21" t="e">
        <f>M181+M186+M189+#REF!</f>
        <v>#REF!</v>
      </c>
      <c r="N180" s="21" t="e">
        <f>N181+N186+N189+#REF!</f>
        <v>#REF!</v>
      </c>
      <c r="O180" s="21" t="e">
        <f>O181+O186+O189+#REF!</f>
        <v>#REF!</v>
      </c>
      <c r="P180" s="21" t="e">
        <f>P181+P186+P189+#REF!</f>
        <v>#REF!</v>
      </c>
      <c r="Q180" s="21" t="e">
        <f>Q181+Q186+Q189+#REF!</f>
        <v>#REF!</v>
      </c>
      <c r="R180" s="21" t="e">
        <f>R181+R186+R189+#REF!</f>
        <v>#REF!</v>
      </c>
    </row>
    <row r="181" spans="2:18" ht="12.75">
      <c r="B181" s="11" t="s">
        <v>119</v>
      </c>
      <c r="C181" s="12" t="s">
        <v>81</v>
      </c>
      <c r="D181" s="12" t="s">
        <v>58</v>
      </c>
      <c r="E181" s="12"/>
      <c r="F181" s="12"/>
      <c r="G181" s="12"/>
      <c r="H181" s="21">
        <f>H182</f>
        <v>4320.099999999999</v>
      </c>
      <c r="I181" s="21" t="e">
        <f aca="true" t="shared" si="26" ref="I181:R182">I182</f>
        <v>#REF!</v>
      </c>
      <c r="J181" s="21" t="e">
        <f t="shared" si="26"/>
        <v>#REF!</v>
      </c>
      <c r="K181" s="21" t="e">
        <f t="shared" si="26"/>
        <v>#REF!</v>
      </c>
      <c r="L181" s="21" t="e">
        <f t="shared" si="26"/>
        <v>#REF!</v>
      </c>
      <c r="M181" s="21" t="e">
        <f t="shared" si="26"/>
        <v>#REF!</v>
      </c>
      <c r="N181" s="21" t="e">
        <f t="shared" si="26"/>
        <v>#REF!</v>
      </c>
      <c r="O181" s="21" t="e">
        <f t="shared" si="26"/>
        <v>#REF!</v>
      </c>
      <c r="P181" s="21" t="e">
        <f t="shared" si="26"/>
        <v>#REF!</v>
      </c>
      <c r="Q181" s="21" t="e">
        <f t="shared" si="26"/>
        <v>#REF!</v>
      </c>
      <c r="R181" s="21" t="e">
        <f t="shared" si="26"/>
        <v>#REF!</v>
      </c>
    </row>
    <row r="182" spans="2:18" ht="36">
      <c r="B182" s="11" t="s">
        <v>82</v>
      </c>
      <c r="C182" s="12" t="s">
        <v>81</v>
      </c>
      <c r="D182" s="12" t="s">
        <v>58</v>
      </c>
      <c r="E182" s="12" t="s">
        <v>63</v>
      </c>
      <c r="F182" s="14"/>
      <c r="G182" s="14"/>
      <c r="H182" s="21">
        <f>H183+H184+H185</f>
        <v>4320.099999999999</v>
      </c>
      <c r="I182" s="21" t="e">
        <f t="shared" si="26"/>
        <v>#REF!</v>
      </c>
      <c r="J182" s="21" t="e">
        <f t="shared" si="26"/>
        <v>#REF!</v>
      </c>
      <c r="K182" s="21" t="e">
        <f t="shared" si="26"/>
        <v>#REF!</v>
      </c>
      <c r="L182" s="21" t="e">
        <f t="shared" si="26"/>
        <v>#REF!</v>
      </c>
      <c r="M182" s="21" t="e">
        <f t="shared" si="26"/>
        <v>#REF!</v>
      </c>
      <c r="N182" s="21" t="e">
        <f t="shared" si="26"/>
        <v>#REF!</v>
      </c>
      <c r="O182" s="21" t="e">
        <f t="shared" si="26"/>
        <v>#REF!</v>
      </c>
      <c r="P182" s="21" t="e">
        <f t="shared" si="26"/>
        <v>#REF!</v>
      </c>
      <c r="Q182" s="21" t="e">
        <f t="shared" si="26"/>
        <v>#REF!</v>
      </c>
      <c r="R182" s="21" t="e">
        <f t="shared" si="26"/>
        <v>#REF!</v>
      </c>
    </row>
    <row r="183" spans="2:18" ht="108">
      <c r="B183" s="13" t="s">
        <v>203</v>
      </c>
      <c r="C183" s="17" t="s">
        <v>81</v>
      </c>
      <c r="D183" s="17" t="s">
        <v>58</v>
      </c>
      <c r="E183" s="17" t="s">
        <v>63</v>
      </c>
      <c r="F183" s="14" t="s">
        <v>129</v>
      </c>
      <c r="G183" s="14" t="s">
        <v>108</v>
      </c>
      <c r="H183" s="28">
        <v>2928.5</v>
      </c>
      <c r="I183" s="28" t="e">
        <f>I184+#REF!</f>
        <v>#REF!</v>
      </c>
      <c r="J183" s="28" t="e">
        <f>J184+#REF!</f>
        <v>#REF!</v>
      </c>
      <c r="K183" s="28" t="e">
        <f>K184+#REF!</f>
        <v>#REF!</v>
      </c>
      <c r="L183" s="28" t="e">
        <f>L184+#REF!</f>
        <v>#REF!</v>
      </c>
      <c r="M183" s="28" t="e">
        <f>M184+#REF!</f>
        <v>#REF!</v>
      </c>
      <c r="N183" s="28" t="e">
        <f>N184+#REF!</f>
        <v>#REF!</v>
      </c>
      <c r="O183" s="28" t="e">
        <f>O184+#REF!</f>
        <v>#REF!</v>
      </c>
      <c r="P183" s="28" t="e">
        <f>P184+#REF!</f>
        <v>#REF!</v>
      </c>
      <c r="Q183" s="28" t="e">
        <f>Q184+#REF!</f>
        <v>#REF!</v>
      </c>
      <c r="R183" s="28" t="e">
        <f>R184+#REF!</f>
        <v>#REF!</v>
      </c>
    </row>
    <row r="184" spans="2:18" ht="72">
      <c r="B184" s="13" t="s">
        <v>204</v>
      </c>
      <c r="C184" s="17" t="s">
        <v>81</v>
      </c>
      <c r="D184" s="17" t="s">
        <v>58</v>
      </c>
      <c r="E184" s="17" t="s">
        <v>63</v>
      </c>
      <c r="F184" s="14" t="s">
        <v>130</v>
      </c>
      <c r="G184" s="14" t="s">
        <v>106</v>
      </c>
      <c r="H184" s="28">
        <v>1388.7</v>
      </c>
      <c r="I184" s="28" t="e">
        <f>I185+#REF!+#REF!</f>
        <v>#REF!</v>
      </c>
      <c r="J184" s="28" t="e">
        <f>J185+#REF!+#REF!</f>
        <v>#REF!</v>
      </c>
      <c r="K184" s="28" t="e">
        <f>K185+#REF!+#REF!</f>
        <v>#REF!</v>
      </c>
      <c r="L184" s="28" t="e">
        <f>L185+#REF!+#REF!</f>
        <v>#REF!</v>
      </c>
      <c r="M184" s="28" t="e">
        <f>M185+#REF!+#REF!</f>
        <v>#REF!</v>
      </c>
      <c r="N184" s="28" t="e">
        <f>N185+#REF!+#REF!</f>
        <v>#REF!</v>
      </c>
      <c r="O184" s="28" t="e">
        <f>O185+#REF!+#REF!</f>
        <v>#REF!</v>
      </c>
      <c r="P184" s="28" t="e">
        <f>P185+#REF!+#REF!</f>
        <v>#REF!</v>
      </c>
      <c r="Q184" s="28" t="e">
        <f>Q185+#REF!+#REF!</f>
        <v>#REF!</v>
      </c>
      <c r="R184" s="28" t="e">
        <f>R185+#REF!+#REF!</f>
        <v>#REF!</v>
      </c>
    </row>
    <row r="185" spans="2:18" ht="60">
      <c r="B185" s="13" t="s">
        <v>205</v>
      </c>
      <c r="C185" s="17" t="s">
        <v>81</v>
      </c>
      <c r="D185" s="17" t="s">
        <v>58</v>
      </c>
      <c r="E185" s="17" t="s">
        <v>63</v>
      </c>
      <c r="F185" s="14" t="s">
        <v>130</v>
      </c>
      <c r="G185" s="14" t="s">
        <v>91</v>
      </c>
      <c r="H185" s="28">
        <v>2.9</v>
      </c>
      <c r="I185" s="43" t="e">
        <f>#REF!+#REF!</f>
        <v>#REF!</v>
      </c>
      <c r="J185" s="43" t="e">
        <f>#REF!+#REF!</f>
        <v>#REF!</v>
      </c>
      <c r="K185" s="43" t="e">
        <f>#REF!+#REF!</f>
        <v>#REF!</v>
      </c>
      <c r="L185" s="43" t="e">
        <f>#REF!+#REF!</f>
        <v>#REF!</v>
      </c>
      <c r="M185" s="43" t="e">
        <f>#REF!+#REF!</f>
        <v>#REF!</v>
      </c>
      <c r="N185" s="43" t="e">
        <f>#REF!+#REF!</f>
        <v>#REF!</v>
      </c>
      <c r="O185" s="43" t="e">
        <f>#REF!+#REF!</f>
        <v>#REF!</v>
      </c>
      <c r="P185" s="43" t="e">
        <f>#REF!+#REF!</f>
        <v>#REF!</v>
      </c>
      <c r="Q185" s="43" t="e">
        <f>#REF!+#REF!</f>
        <v>#REF!</v>
      </c>
      <c r="R185" s="43" t="e">
        <f>#REF!+#REF!</f>
        <v>#REF!</v>
      </c>
    </row>
    <row r="186" spans="2:18" ht="12.75">
      <c r="B186" s="11" t="s">
        <v>21</v>
      </c>
      <c r="C186" s="12" t="s">
        <v>81</v>
      </c>
      <c r="D186" s="12" t="s">
        <v>65</v>
      </c>
      <c r="E186" s="12"/>
      <c r="F186" s="12"/>
      <c r="G186" s="12"/>
      <c r="H186" s="21">
        <f>H187</f>
        <v>199.3</v>
      </c>
      <c r="I186" s="46" t="e">
        <f aca="true" t="shared" si="27" ref="I186:R187">I187</f>
        <v>#REF!</v>
      </c>
      <c r="J186" s="46" t="e">
        <f t="shared" si="27"/>
        <v>#REF!</v>
      </c>
      <c r="K186" s="46" t="e">
        <f t="shared" si="27"/>
        <v>#REF!</v>
      </c>
      <c r="L186" s="46" t="e">
        <f t="shared" si="27"/>
        <v>#REF!</v>
      </c>
      <c r="M186" s="46" t="e">
        <f t="shared" si="27"/>
        <v>#REF!</v>
      </c>
      <c r="N186" s="46" t="e">
        <f t="shared" si="27"/>
        <v>#REF!</v>
      </c>
      <c r="O186" s="46" t="e">
        <f t="shared" si="27"/>
        <v>#REF!</v>
      </c>
      <c r="P186" s="46" t="e">
        <f t="shared" si="27"/>
        <v>#REF!</v>
      </c>
      <c r="Q186" s="46" t="e">
        <f t="shared" si="27"/>
        <v>#REF!</v>
      </c>
      <c r="R186" s="46" t="e">
        <f t="shared" si="27"/>
        <v>#REF!</v>
      </c>
    </row>
    <row r="187" spans="2:18" ht="12.75">
      <c r="B187" s="11" t="s">
        <v>48</v>
      </c>
      <c r="C187" s="12" t="s">
        <v>81</v>
      </c>
      <c r="D187" s="12" t="s">
        <v>65</v>
      </c>
      <c r="E187" s="12" t="s">
        <v>57</v>
      </c>
      <c r="F187" s="14"/>
      <c r="G187" s="14"/>
      <c r="H187" s="21">
        <f>H188</f>
        <v>199.3</v>
      </c>
      <c r="I187" s="21" t="e">
        <f t="shared" si="27"/>
        <v>#REF!</v>
      </c>
      <c r="J187" s="21" t="e">
        <f t="shared" si="27"/>
        <v>#REF!</v>
      </c>
      <c r="K187" s="21" t="e">
        <f t="shared" si="27"/>
        <v>#REF!</v>
      </c>
      <c r="L187" s="21" t="e">
        <f t="shared" si="27"/>
        <v>#REF!</v>
      </c>
      <c r="M187" s="21" t="e">
        <f t="shared" si="27"/>
        <v>#REF!</v>
      </c>
      <c r="N187" s="21" t="e">
        <f t="shared" si="27"/>
        <v>#REF!</v>
      </c>
      <c r="O187" s="21" t="e">
        <f t="shared" si="27"/>
        <v>#REF!</v>
      </c>
      <c r="P187" s="21" t="e">
        <f t="shared" si="27"/>
        <v>#REF!</v>
      </c>
      <c r="Q187" s="21" t="e">
        <f t="shared" si="27"/>
        <v>#REF!</v>
      </c>
      <c r="R187" s="21" t="e">
        <f t="shared" si="27"/>
        <v>#REF!</v>
      </c>
    </row>
    <row r="188" spans="2:18" ht="96">
      <c r="B188" s="13" t="s">
        <v>22</v>
      </c>
      <c r="C188" s="14" t="s">
        <v>81</v>
      </c>
      <c r="D188" s="14" t="s">
        <v>65</v>
      </c>
      <c r="E188" s="14" t="s">
        <v>57</v>
      </c>
      <c r="F188" s="14" t="s">
        <v>173</v>
      </c>
      <c r="G188" s="14" t="s">
        <v>108</v>
      </c>
      <c r="H188" s="28">
        <v>199.3</v>
      </c>
      <c r="I188" s="28" t="e">
        <f>#REF!</f>
        <v>#REF!</v>
      </c>
      <c r="J188" s="28" t="e">
        <f>#REF!</f>
        <v>#REF!</v>
      </c>
      <c r="K188" s="28" t="e">
        <f>#REF!</f>
        <v>#REF!</v>
      </c>
      <c r="L188" s="28" t="e">
        <f>#REF!</f>
        <v>#REF!</v>
      </c>
      <c r="M188" s="28" t="e">
        <f>#REF!</f>
        <v>#REF!</v>
      </c>
      <c r="N188" s="28" t="e">
        <f>#REF!</f>
        <v>#REF!</v>
      </c>
      <c r="O188" s="28" t="e">
        <f>#REF!</f>
        <v>#REF!</v>
      </c>
      <c r="P188" s="28" t="e">
        <f>#REF!</f>
        <v>#REF!</v>
      </c>
      <c r="Q188" s="28" t="e">
        <f>#REF!</f>
        <v>#REF!</v>
      </c>
      <c r="R188" s="28" t="e">
        <f>#REF!</f>
        <v>#REF!</v>
      </c>
    </row>
    <row r="189" spans="2:18" ht="36">
      <c r="B189" s="10" t="s">
        <v>32</v>
      </c>
      <c r="C189" s="12" t="s">
        <v>81</v>
      </c>
      <c r="D189" s="12" t="s">
        <v>74</v>
      </c>
      <c r="E189" s="12"/>
      <c r="F189" s="12"/>
      <c r="G189" s="12"/>
      <c r="H189" s="21">
        <f>H190</f>
        <v>20782.7</v>
      </c>
      <c r="I189" s="46" t="e">
        <f>I190+#REF!</f>
        <v>#REF!</v>
      </c>
      <c r="J189" s="46" t="e">
        <f>J190+#REF!</f>
        <v>#REF!</v>
      </c>
      <c r="K189" s="46" t="e">
        <f>K190+#REF!</f>
        <v>#REF!</v>
      </c>
      <c r="L189" s="46" t="e">
        <f>L190+#REF!</f>
        <v>#REF!</v>
      </c>
      <c r="M189" s="46" t="e">
        <f>M190+#REF!</f>
        <v>#REF!</v>
      </c>
      <c r="N189" s="46" t="e">
        <f>N190+#REF!</f>
        <v>#REF!</v>
      </c>
      <c r="O189" s="46" t="e">
        <f>O190+#REF!</f>
        <v>#REF!</v>
      </c>
      <c r="P189" s="46" t="e">
        <f>P190+#REF!</f>
        <v>#REF!</v>
      </c>
      <c r="Q189" s="46" t="e">
        <f>Q190+#REF!</f>
        <v>#REF!</v>
      </c>
      <c r="R189" s="46" t="e">
        <f>R190+#REF!</f>
        <v>#REF!</v>
      </c>
    </row>
    <row r="190" spans="2:18" ht="36">
      <c r="B190" s="10" t="s">
        <v>90</v>
      </c>
      <c r="C190" s="12" t="s">
        <v>81</v>
      </c>
      <c r="D190" s="12" t="s">
        <v>74</v>
      </c>
      <c r="E190" s="12" t="s">
        <v>58</v>
      </c>
      <c r="F190" s="14"/>
      <c r="G190" s="14"/>
      <c r="H190" s="21">
        <f>H191</f>
        <v>20782.7</v>
      </c>
      <c r="I190" s="46" t="e">
        <f>#REF!</f>
        <v>#REF!</v>
      </c>
      <c r="J190" s="46" t="e">
        <f>#REF!</f>
        <v>#REF!</v>
      </c>
      <c r="K190" s="46" t="e">
        <f>#REF!</f>
        <v>#REF!</v>
      </c>
      <c r="L190" s="46" t="e">
        <f>#REF!</f>
        <v>#REF!</v>
      </c>
      <c r="M190" s="46" t="e">
        <f>#REF!</f>
        <v>#REF!</v>
      </c>
      <c r="N190" s="46" t="e">
        <f>#REF!</f>
        <v>#REF!</v>
      </c>
      <c r="O190" s="46" t="e">
        <f>#REF!</f>
        <v>#REF!</v>
      </c>
      <c r="P190" s="46" t="e">
        <f>#REF!</f>
        <v>#REF!</v>
      </c>
      <c r="Q190" s="46" t="e">
        <f>#REF!</f>
        <v>#REF!</v>
      </c>
      <c r="R190" s="46" t="e">
        <f>#REF!</f>
        <v>#REF!</v>
      </c>
    </row>
    <row r="191" spans="2:18" ht="36">
      <c r="B191" s="15" t="s">
        <v>23</v>
      </c>
      <c r="C191" s="14" t="s">
        <v>81</v>
      </c>
      <c r="D191" s="14" t="s">
        <v>74</v>
      </c>
      <c r="E191" s="14" t="s">
        <v>58</v>
      </c>
      <c r="F191" s="14" t="s">
        <v>25</v>
      </c>
      <c r="G191" s="14" t="s">
        <v>24</v>
      </c>
      <c r="H191" s="21">
        <v>20782.7</v>
      </c>
      <c r="I191" s="46" t="e">
        <f>#REF!</f>
        <v>#REF!</v>
      </c>
      <c r="J191" s="46" t="e">
        <f>#REF!</f>
        <v>#REF!</v>
      </c>
      <c r="K191" s="46" t="e">
        <f>#REF!</f>
        <v>#REF!</v>
      </c>
      <c r="L191" s="46" t="e">
        <f>#REF!</f>
        <v>#REF!</v>
      </c>
      <c r="M191" s="46" t="e">
        <f>#REF!</f>
        <v>#REF!</v>
      </c>
      <c r="N191" s="46" t="e">
        <f>#REF!</f>
        <v>#REF!</v>
      </c>
      <c r="O191" s="46" t="e">
        <f>#REF!</f>
        <v>#REF!</v>
      </c>
      <c r="P191" s="46" t="e">
        <f>#REF!</f>
        <v>#REF!</v>
      </c>
      <c r="Q191" s="46" t="e">
        <f>#REF!</f>
        <v>#REF!</v>
      </c>
      <c r="R191" s="46" t="e">
        <f>#REF!</f>
        <v>#REF!</v>
      </c>
    </row>
    <row r="192" spans="2:18" ht="36">
      <c r="B192" s="11" t="s">
        <v>97</v>
      </c>
      <c r="C192" s="12" t="s">
        <v>83</v>
      </c>
      <c r="D192" s="12"/>
      <c r="E192" s="12"/>
      <c r="F192" s="12"/>
      <c r="G192" s="12"/>
      <c r="H192" s="21">
        <f>H193</f>
        <v>2520</v>
      </c>
      <c r="I192" s="36" t="e">
        <f aca="true" t="shared" si="28" ref="I192:R192">I193</f>
        <v>#REF!</v>
      </c>
      <c r="J192" s="36" t="e">
        <f t="shared" si="28"/>
        <v>#REF!</v>
      </c>
      <c r="K192" s="36" t="e">
        <f t="shared" si="28"/>
        <v>#REF!</v>
      </c>
      <c r="L192" s="36" t="e">
        <f t="shared" si="28"/>
        <v>#REF!</v>
      </c>
      <c r="M192" s="36" t="e">
        <f t="shared" si="28"/>
        <v>#REF!</v>
      </c>
      <c r="N192" s="36" t="e">
        <f t="shared" si="28"/>
        <v>#REF!</v>
      </c>
      <c r="O192" s="36" t="e">
        <f t="shared" si="28"/>
        <v>#REF!</v>
      </c>
      <c r="P192" s="36" t="e">
        <f t="shared" si="28"/>
        <v>#REF!</v>
      </c>
      <c r="Q192" s="36" t="e">
        <f t="shared" si="28"/>
        <v>#REF!</v>
      </c>
      <c r="R192" s="36" t="e">
        <f t="shared" si="28"/>
        <v>#REF!</v>
      </c>
    </row>
    <row r="193" spans="2:18" ht="12.75">
      <c r="B193" s="11" t="s">
        <v>31</v>
      </c>
      <c r="C193" s="12" t="s">
        <v>83</v>
      </c>
      <c r="D193" s="12" t="s">
        <v>64</v>
      </c>
      <c r="E193" s="12"/>
      <c r="F193" s="12"/>
      <c r="G193" s="12"/>
      <c r="H193" s="21">
        <f>H194</f>
        <v>2520</v>
      </c>
      <c r="I193" s="46" t="e">
        <f aca="true" t="shared" si="29" ref="I193:R193">I195</f>
        <v>#REF!</v>
      </c>
      <c r="J193" s="46" t="e">
        <f t="shared" si="29"/>
        <v>#REF!</v>
      </c>
      <c r="K193" s="46" t="e">
        <f t="shared" si="29"/>
        <v>#REF!</v>
      </c>
      <c r="L193" s="46" t="e">
        <f t="shared" si="29"/>
        <v>#REF!</v>
      </c>
      <c r="M193" s="46" t="e">
        <f t="shared" si="29"/>
        <v>#REF!</v>
      </c>
      <c r="N193" s="46" t="e">
        <f t="shared" si="29"/>
        <v>#REF!</v>
      </c>
      <c r="O193" s="46" t="e">
        <f t="shared" si="29"/>
        <v>#REF!</v>
      </c>
      <c r="P193" s="46" t="e">
        <f t="shared" si="29"/>
        <v>#REF!</v>
      </c>
      <c r="Q193" s="46" t="e">
        <f t="shared" si="29"/>
        <v>#REF!</v>
      </c>
      <c r="R193" s="46" t="e">
        <f t="shared" si="29"/>
        <v>#REF!</v>
      </c>
    </row>
    <row r="194" spans="2:18" ht="12.75">
      <c r="B194" s="11" t="s">
        <v>49</v>
      </c>
      <c r="C194" s="16" t="s">
        <v>83</v>
      </c>
      <c r="D194" s="12" t="s">
        <v>64</v>
      </c>
      <c r="E194" s="12" t="s">
        <v>58</v>
      </c>
      <c r="F194" s="12"/>
      <c r="G194" s="12"/>
      <c r="H194" s="21">
        <f>SUM(H195:H200)</f>
        <v>2520</v>
      </c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2:18" ht="96">
      <c r="B195" s="13" t="s">
        <v>246</v>
      </c>
      <c r="C195" s="17" t="s">
        <v>83</v>
      </c>
      <c r="D195" s="14" t="s">
        <v>64</v>
      </c>
      <c r="E195" s="14" t="s">
        <v>58</v>
      </c>
      <c r="F195" s="14" t="s">
        <v>180</v>
      </c>
      <c r="G195" s="14" t="s">
        <v>108</v>
      </c>
      <c r="H195" s="28">
        <v>1996.5</v>
      </c>
      <c r="I195" s="46" t="e">
        <f>I196+#REF!+#REF!</f>
        <v>#REF!</v>
      </c>
      <c r="J195" s="46" t="e">
        <f>J196+#REF!+#REF!</f>
        <v>#REF!</v>
      </c>
      <c r="K195" s="46" t="e">
        <f>K196+#REF!+#REF!</f>
        <v>#REF!</v>
      </c>
      <c r="L195" s="46" t="e">
        <f>L196+#REF!+#REF!</f>
        <v>#REF!</v>
      </c>
      <c r="M195" s="46" t="e">
        <f>M196+#REF!+#REF!</f>
        <v>#REF!</v>
      </c>
      <c r="N195" s="46" t="e">
        <f>N196+#REF!+#REF!</f>
        <v>#REF!</v>
      </c>
      <c r="O195" s="46" t="e">
        <f>O196+#REF!+#REF!</f>
        <v>#REF!</v>
      </c>
      <c r="P195" s="46" t="e">
        <f>P196+#REF!+#REF!</f>
        <v>#REF!</v>
      </c>
      <c r="Q195" s="46" t="e">
        <f>Q196+#REF!+#REF!</f>
        <v>#REF!</v>
      </c>
      <c r="R195" s="46" t="e">
        <f>R196+#REF!+#REF!</f>
        <v>#REF!</v>
      </c>
    </row>
    <row r="196" spans="2:18" ht="60">
      <c r="B196" s="13" t="s">
        <v>181</v>
      </c>
      <c r="C196" s="17" t="s">
        <v>83</v>
      </c>
      <c r="D196" s="14" t="s">
        <v>64</v>
      </c>
      <c r="E196" s="14" t="s">
        <v>58</v>
      </c>
      <c r="F196" s="14" t="s">
        <v>180</v>
      </c>
      <c r="G196" s="14" t="s">
        <v>106</v>
      </c>
      <c r="H196" s="28">
        <v>427.5</v>
      </c>
      <c r="I196" s="21" t="e">
        <f>I197+#REF!+#REF!+#REF!+#REF!</f>
        <v>#REF!</v>
      </c>
      <c r="J196" s="21" t="e">
        <f>J197+#REF!+#REF!+#REF!+#REF!</f>
        <v>#REF!</v>
      </c>
      <c r="K196" s="21" t="e">
        <f>K197+#REF!+#REF!+#REF!+#REF!</f>
        <v>#REF!</v>
      </c>
      <c r="L196" s="21" t="e">
        <f>L197+#REF!+#REF!+#REF!+#REF!</f>
        <v>#REF!</v>
      </c>
      <c r="M196" s="21" t="e">
        <f>M197+#REF!+#REF!+#REF!+#REF!</f>
        <v>#REF!</v>
      </c>
      <c r="N196" s="21" t="e">
        <f>N197+#REF!+#REF!+#REF!+#REF!</f>
        <v>#REF!</v>
      </c>
      <c r="O196" s="21" t="e">
        <f>O197+#REF!+#REF!+#REF!+#REF!</f>
        <v>#REF!</v>
      </c>
      <c r="P196" s="21" t="e">
        <f>P197+#REF!+#REF!+#REF!+#REF!</f>
        <v>#REF!</v>
      </c>
      <c r="Q196" s="21" t="e">
        <f>Q197+#REF!+#REF!+#REF!+#REF!</f>
        <v>#REF!</v>
      </c>
      <c r="R196" s="21" t="e">
        <f>R197+#REF!+#REF!+#REF!+#REF!</f>
        <v>#REF!</v>
      </c>
    </row>
    <row r="197" spans="2:18" ht="48">
      <c r="B197" s="13" t="s">
        <v>182</v>
      </c>
      <c r="C197" s="17" t="s">
        <v>83</v>
      </c>
      <c r="D197" s="14" t="s">
        <v>64</v>
      </c>
      <c r="E197" s="14" t="s">
        <v>58</v>
      </c>
      <c r="F197" s="14" t="s">
        <v>180</v>
      </c>
      <c r="G197" s="14" t="s">
        <v>91</v>
      </c>
      <c r="H197" s="28">
        <v>1</v>
      </c>
      <c r="I197" s="21" t="e">
        <f>I198+#REF!+#REF!</f>
        <v>#REF!</v>
      </c>
      <c r="J197" s="21" t="e">
        <f>J198+#REF!+#REF!</f>
        <v>#REF!</v>
      </c>
      <c r="K197" s="21" t="e">
        <f>K198+#REF!+#REF!</f>
        <v>#REF!</v>
      </c>
      <c r="L197" s="21" t="e">
        <f>L198+#REF!+#REF!</f>
        <v>#REF!</v>
      </c>
      <c r="M197" s="21" t="e">
        <f>M198+#REF!+#REF!</f>
        <v>#REF!</v>
      </c>
      <c r="N197" s="21" t="e">
        <f>N198+#REF!+#REF!</f>
        <v>#REF!</v>
      </c>
      <c r="O197" s="21" t="e">
        <f>O198+#REF!+#REF!</f>
        <v>#REF!</v>
      </c>
      <c r="P197" s="21" t="e">
        <f>P198+#REF!+#REF!</f>
        <v>#REF!</v>
      </c>
      <c r="Q197" s="21" t="e">
        <f>Q198+#REF!+#REF!</f>
        <v>#REF!</v>
      </c>
      <c r="R197" s="21" t="e">
        <f>R198+#REF!+#REF!</f>
        <v>#REF!</v>
      </c>
    </row>
    <row r="198" spans="2:18" ht="84">
      <c r="B198" s="39" t="s">
        <v>247</v>
      </c>
      <c r="C198" s="17" t="s">
        <v>83</v>
      </c>
      <c r="D198" s="14" t="s">
        <v>64</v>
      </c>
      <c r="E198" s="14" t="s">
        <v>58</v>
      </c>
      <c r="F198" s="14" t="s">
        <v>191</v>
      </c>
      <c r="G198" s="14" t="s">
        <v>106</v>
      </c>
      <c r="H198" s="28">
        <v>80</v>
      </c>
      <c r="I198" s="21">
        <f aca="true" t="shared" si="30" ref="I198:R198">I199</f>
        <v>0</v>
      </c>
      <c r="J198" s="21">
        <f t="shared" si="30"/>
        <v>0</v>
      </c>
      <c r="K198" s="21">
        <f t="shared" si="30"/>
        <v>0</v>
      </c>
      <c r="L198" s="21">
        <f t="shared" si="30"/>
        <v>0</v>
      </c>
      <c r="M198" s="21">
        <f t="shared" si="30"/>
        <v>0</v>
      </c>
      <c r="N198" s="21">
        <f t="shared" si="30"/>
        <v>0</v>
      </c>
      <c r="O198" s="21">
        <f t="shared" si="30"/>
        <v>0</v>
      </c>
      <c r="P198" s="21">
        <f t="shared" si="30"/>
        <v>0</v>
      </c>
      <c r="Q198" s="21">
        <f t="shared" si="30"/>
        <v>0</v>
      </c>
      <c r="R198" s="21">
        <f t="shared" si="30"/>
        <v>0</v>
      </c>
    </row>
    <row r="199" spans="2:18" ht="84">
      <c r="B199" s="39" t="s">
        <v>248</v>
      </c>
      <c r="C199" s="17" t="s">
        <v>83</v>
      </c>
      <c r="D199" s="14" t="s">
        <v>64</v>
      </c>
      <c r="E199" s="14" t="s">
        <v>58</v>
      </c>
      <c r="F199" s="17" t="s">
        <v>191</v>
      </c>
      <c r="G199" s="17" t="s">
        <v>113</v>
      </c>
      <c r="H199" s="28">
        <v>10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2:18" ht="84">
      <c r="B200" s="13" t="s">
        <v>144</v>
      </c>
      <c r="C200" s="14" t="s">
        <v>83</v>
      </c>
      <c r="D200" s="14" t="s">
        <v>64</v>
      </c>
      <c r="E200" s="14" t="s">
        <v>58</v>
      </c>
      <c r="F200" s="14" t="s">
        <v>145</v>
      </c>
      <c r="G200" s="14" t="s">
        <v>106</v>
      </c>
      <c r="H200" s="28">
        <v>5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</row>
    <row r="201" spans="2:18" ht="12.75">
      <c r="B201" s="19"/>
      <c r="C201" s="19"/>
      <c r="D201" s="19"/>
      <c r="E201" s="19"/>
      <c r="F201" s="19"/>
      <c r="G201" s="19"/>
      <c r="H201" s="48"/>
      <c r="I201" s="26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2:18" ht="12.75">
      <c r="B202" s="19"/>
      <c r="C202" s="19"/>
      <c r="D202" s="19"/>
      <c r="E202" s="19"/>
      <c r="F202" s="19"/>
      <c r="G202" s="19"/>
      <c r="H202" s="48"/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2:18" ht="12.75">
      <c r="B203" s="19"/>
      <c r="C203" s="19"/>
      <c r="D203" s="19"/>
      <c r="E203" s="19"/>
      <c r="F203" s="19"/>
      <c r="G203" s="19"/>
      <c r="H203" s="48"/>
      <c r="I203" s="26"/>
      <c r="J203" s="26"/>
      <c r="K203" s="26"/>
      <c r="L203" s="26"/>
      <c r="M203" s="26"/>
      <c r="N203" s="26"/>
      <c r="O203" s="26"/>
      <c r="P203" s="26"/>
      <c r="Q203" s="26"/>
      <c r="R203" s="26"/>
    </row>
    <row r="204" spans="2:18" ht="12.75">
      <c r="B204" s="19"/>
      <c r="C204" s="19"/>
      <c r="D204" s="19"/>
      <c r="E204" s="19"/>
      <c r="F204" s="19"/>
      <c r="G204" s="19"/>
      <c r="H204" s="48"/>
      <c r="I204" s="26"/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2:18" ht="12.75">
      <c r="B205" s="19"/>
      <c r="C205" s="19"/>
      <c r="D205" s="19"/>
      <c r="E205" s="19"/>
      <c r="F205" s="19"/>
      <c r="G205" s="19"/>
      <c r="H205" s="48"/>
      <c r="I205" s="26"/>
      <c r="J205" s="26"/>
      <c r="K205" s="26"/>
      <c r="L205" s="26"/>
      <c r="M205" s="26"/>
      <c r="N205" s="26"/>
      <c r="O205" s="26"/>
      <c r="P205" s="26"/>
      <c r="Q205" s="26"/>
      <c r="R205" s="26"/>
    </row>
    <row r="206" spans="2:18" ht="12.75">
      <c r="B206" s="19"/>
      <c r="C206" s="19"/>
      <c r="D206" s="19"/>
      <c r="E206" s="19"/>
      <c r="F206" s="19"/>
      <c r="G206" s="19"/>
      <c r="H206" s="48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2:18" ht="12.75">
      <c r="B207" s="19"/>
      <c r="C207" s="19"/>
      <c r="D207" s="19"/>
      <c r="E207" s="19"/>
      <c r="F207" s="19"/>
      <c r="G207" s="19"/>
      <c r="H207" s="48"/>
      <c r="I207" s="26"/>
      <c r="J207" s="26"/>
      <c r="K207" s="26"/>
      <c r="L207" s="26"/>
      <c r="M207" s="26"/>
      <c r="N207" s="26"/>
      <c r="O207" s="26"/>
      <c r="P207" s="26"/>
      <c r="Q207" s="26"/>
      <c r="R207" s="26"/>
    </row>
    <row r="208" spans="2:18" ht="12.75">
      <c r="B208" s="19"/>
      <c r="C208" s="19"/>
      <c r="D208" s="19"/>
      <c r="E208" s="19"/>
      <c r="F208" s="19"/>
      <c r="G208" s="19"/>
      <c r="H208" s="48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2:18" ht="12.75">
      <c r="B209" s="19"/>
      <c r="C209" s="19"/>
      <c r="D209" s="19"/>
      <c r="E209" s="19"/>
      <c r="F209" s="19"/>
      <c r="G209" s="19"/>
      <c r="H209" s="48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2:18" ht="12.75">
      <c r="B210" s="19"/>
      <c r="C210" s="19"/>
      <c r="D210" s="19"/>
      <c r="E210" s="19"/>
      <c r="F210" s="19"/>
      <c r="G210" s="19"/>
      <c r="H210" s="48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2:18" ht="12.75">
      <c r="B211" s="19"/>
      <c r="C211" s="19"/>
      <c r="D211" s="19"/>
      <c r="E211" s="19"/>
      <c r="F211" s="19"/>
      <c r="G211" s="19"/>
      <c r="H211" s="48"/>
      <c r="I211" s="26"/>
      <c r="J211" s="26"/>
      <c r="K211" s="26"/>
      <c r="L211" s="26"/>
      <c r="M211" s="26"/>
      <c r="N211" s="26"/>
      <c r="O211" s="26"/>
      <c r="P211" s="26"/>
      <c r="Q211" s="26"/>
      <c r="R211" s="26"/>
    </row>
    <row r="212" spans="2:18" ht="12.75">
      <c r="B212" s="19"/>
      <c r="C212" s="19"/>
      <c r="D212" s="19"/>
      <c r="E212" s="19"/>
      <c r="F212" s="19"/>
      <c r="G212" s="19"/>
      <c r="H212" s="48"/>
      <c r="I212" s="26"/>
      <c r="J212" s="26"/>
      <c r="K212" s="26"/>
      <c r="L212" s="26"/>
      <c r="M212" s="26"/>
      <c r="N212" s="26"/>
      <c r="O212" s="26"/>
      <c r="P212" s="26"/>
      <c r="Q212" s="26"/>
      <c r="R212" s="26"/>
    </row>
    <row r="213" spans="2:18" ht="12.75">
      <c r="B213" s="19"/>
      <c r="C213" s="19"/>
      <c r="D213" s="19"/>
      <c r="E213" s="19"/>
      <c r="F213" s="19"/>
      <c r="G213" s="19"/>
      <c r="H213" s="48"/>
      <c r="I213" s="26"/>
      <c r="J213" s="26"/>
      <c r="K213" s="26"/>
      <c r="L213" s="26"/>
      <c r="M213" s="26"/>
      <c r="N213" s="26"/>
      <c r="O213" s="26"/>
      <c r="P213" s="26"/>
      <c r="Q213" s="26"/>
      <c r="R213" s="26"/>
    </row>
    <row r="214" spans="2:18" ht="12.75">
      <c r="B214" s="19"/>
      <c r="C214" s="19"/>
      <c r="D214" s="19"/>
      <c r="E214" s="19"/>
      <c r="F214" s="19"/>
      <c r="G214" s="19"/>
      <c r="H214" s="48"/>
      <c r="I214" s="26"/>
      <c r="J214" s="26"/>
      <c r="K214" s="26"/>
      <c r="L214" s="26"/>
      <c r="M214" s="26"/>
      <c r="N214" s="26"/>
      <c r="O214" s="26"/>
      <c r="P214" s="26"/>
      <c r="Q214" s="26"/>
      <c r="R214" s="26"/>
    </row>
    <row r="215" spans="2:18" ht="12.75">
      <c r="B215" s="19"/>
      <c r="C215" s="19"/>
      <c r="D215" s="19"/>
      <c r="E215" s="19"/>
      <c r="F215" s="19"/>
      <c r="G215" s="19"/>
      <c r="H215" s="48"/>
      <c r="I215" s="26"/>
      <c r="J215" s="26"/>
      <c r="K215" s="26"/>
      <c r="L215" s="26"/>
      <c r="M215" s="26"/>
      <c r="N215" s="26"/>
      <c r="O215" s="26"/>
      <c r="P215" s="26"/>
      <c r="Q215" s="26"/>
      <c r="R215" s="26"/>
    </row>
    <row r="216" spans="2:18" ht="12.75">
      <c r="B216" s="19"/>
      <c r="C216" s="19"/>
      <c r="D216" s="19"/>
      <c r="E216" s="19"/>
      <c r="F216" s="19"/>
      <c r="G216" s="19"/>
      <c r="H216" s="48"/>
      <c r="I216" s="26"/>
      <c r="J216" s="26"/>
      <c r="K216" s="26"/>
      <c r="L216" s="26"/>
      <c r="M216" s="26"/>
      <c r="N216" s="26"/>
      <c r="O216" s="26"/>
      <c r="P216" s="26"/>
      <c r="Q216" s="26"/>
      <c r="R216" s="26"/>
    </row>
    <row r="217" spans="2:18" ht="12.75">
      <c r="B217" s="19"/>
      <c r="C217" s="19"/>
      <c r="D217" s="19"/>
      <c r="E217" s="19"/>
      <c r="F217" s="19"/>
      <c r="G217" s="19"/>
      <c r="H217" s="48"/>
      <c r="I217" s="26"/>
      <c r="J217" s="26"/>
      <c r="K217" s="26"/>
      <c r="L217" s="26"/>
      <c r="M217" s="26"/>
      <c r="N217" s="26"/>
      <c r="O217" s="26"/>
      <c r="P217" s="26"/>
      <c r="Q217" s="26"/>
      <c r="R217" s="26"/>
    </row>
    <row r="218" spans="2:18" ht="12.75">
      <c r="B218" s="19"/>
      <c r="C218" s="19"/>
      <c r="D218" s="19"/>
      <c r="E218" s="19"/>
      <c r="F218" s="19"/>
      <c r="G218" s="19"/>
      <c r="H218" s="48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2:18" ht="12.75">
      <c r="B219" s="19"/>
      <c r="C219" s="19"/>
      <c r="D219" s="19"/>
      <c r="E219" s="19"/>
      <c r="F219" s="19"/>
      <c r="G219" s="19"/>
      <c r="H219" s="48"/>
      <c r="I219" s="26"/>
      <c r="J219" s="26"/>
      <c r="K219" s="26"/>
      <c r="L219" s="26"/>
      <c r="M219" s="26"/>
      <c r="N219" s="26"/>
      <c r="O219" s="26"/>
      <c r="P219" s="26"/>
      <c r="Q219" s="26"/>
      <c r="R219" s="26"/>
    </row>
    <row r="220" spans="2:18" ht="12.75">
      <c r="B220" s="19"/>
      <c r="C220" s="19"/>
      <c r="D220" s="19"/>
      <c r="E220" s="19"/>
      <c r="F220" s="19"/>
      <c r="G220" s="19"/>
      <c r="H220" s="48"/>
      <c r="I220" s="26"/>
      <c r="J220" s="26"/>
      <c r="K220" s="26"/>
      <c r="L220" s="26"/>
      <c r="M220" s="26"/>
      <c r="N220" s="26"/>
      <c r="O220" s="26"/>
      <c r="P220" s="26"/>
      <c r="Q220" s="26"/>
      <c r="R220" s="26"/>
    </row>
    <row r="221" spans="2:18" ht="12.75">
      <c r="B221" s="19"/>
      <c r="C221" s="19"/>
      <c r="D221" s="19"/>
      <c r="E221" s="19"/>
      <c r="F221" s="19"/>
      <c r="G221" s="19"/>
      <c r="H221" s="48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2:18" ht="12.75">
      <c r="B222" s="19"/>
      <c r="C222" s="19"/>
      <c r="D222" s="19"/>
      <c r="E222" s="19"/>
      <c r="F222" s="19"/>
      <c r="G222" s="19"/>
      <c r="H222" s="48"/>
      <c r="I222" s="26"/>
      <c r="J222" s="26"/>
      <c r="K222" s="26"/>
      <c r="L222" s="26"/>
      <c r="M222" s="26"/>
      <c r="N222" s="26"/>
      <c r="O222" s="26"/>
      <c r="P222" s="26"/>
      <c r="Q222" s="26"/>
      <c r="R222" s="26"/>
    </row>
    <row r="223" spans="2:18" ht="12.75">
      <c r="B223" s="19"/>
      <c r="C223" s="19"/>
      <c r="D223" s="19"/>
      <c r="E223" s="19"/>
      <c r="F223" s="19"/>
      <c r="G223" s="19"/>
      <c r="H223" s="27"/>
      <c r="I223" s="26"/>
      <c r="J223" s="26"/>
      <c r="K223" s="26"/>
      <c r="L223" s="26"/>
      <c r="M223" s="26"/>
      <c r="N223" s="26"/>
      <c r="O223" s="26"/>
      <c r="P223" s="26"/>
      <c r="Q223" s="26"/>
      <c r="R223" s="26"/>
    </row>
    <row r="224" spans="2:18" ht="12.75">
      <c r="B224" s="19"/>
      <c r="C224" s="19"/>
      <c r="D224" s="19"/>
      <c r="E224" s="19"/>
      <c r="F224" s="19"/>
      <c r="G224" s="19"/>
      <c r="H224" s="48"/>
      <c r="I224" s="26"/>
      <c r="J224" s="26"/>
      <c r="K224" s="26"/>
      <c r="L224" s="26"/>
      <c r="M224" s="26"/>
      <c r="N224" s="26"/>
      <c r="O224" s="26"/>
      <c r="P224" s="26"/>
      <c r="Q224" s="26"/>
      <c r="R224" s="26"/>
    </row>
    <row r="225" spans="2:18" ht="12.75">
      <c r="B225" s="19"/>
      <c r="C225" s="19"/>
      <c r="D225" s="19"/>
      <c r="E225" s="19"/>
      <c r="F225" s="19"/>
      <c r="G225" s="19"/>
      <c r="H225" s="48"/>
      <c r="I225" s="26"/>
      <c r="J225" s="26"/>
      <c r="K225" s="26"/>
      <c r="L225" s="26"/>
      <c r="M225" s="26"/>
      <c r="N225" s="26"/>
      <c r="O225" s="26"/>
      <c r="P225" s="26"/>
      <c r="Q225" s="26"/>
      <c r="R225" s="26"/>
    </row>
    <row r="226" spans="2:18" ht="12.75">
      <c r="B226" s="19"/>
      <c r="C226" s="19"/>
      <c r="D226" s="19"/>
      <c r="E226" s="19"/>
      <c r="F226" s="19"/>
      <c r="G226" s="19"/>
      <c r="H226" s="48"/>
      <c r="I226" s="26"/>
      <c r="J226" s="26"/>
      <c r="K226" s="26"/>
      <c r="L226" s="26"/>
      <c r="M226" s="26"/>
      <c r="N226" s="26"/>
      <c r="O226" s="26"/>
      <c r="P226" s="26"/>
      <c r="Q226" s="26"/>
      <c r="R226" s="26"/>
    </row>
    <row r="227" spans="2:18" ht="12.75">
      <c r="B227" s="19"/>
      <c r="C227" s="19"/>
      <c r="D227" s="19"/>
      <c r="E227" s="19"/>
      <c r="F227" s="19"/>
      <c r="G227" s="19"/>
      <c r="H227" s="27"/>
      <c r="I227" s="26"/>
      <c r="J227" s="26"/>
      <c r="K227" s="26"/>
      <c r="L227" s="26"/>
      <c r="M227" s="26"/>
      <c r="N227" s="26"/>
      <c r="O227" s="26"/>
      <c r="P227" s="26"/>
      <c r="Q227" s="26"/>
      <c r="R227" s="26"/>
    </row>
    <row r="228" spans="2:18" ht="12.75">
      <c r="B228" s="19"/>
      <c r="C228" s="19"/>
      <c r="D228" s="19"/>
      <c r="E228" s="19"/>
      <c r="F228" s="19"/>
      <c r="G228" s="19"/>
      <c r="H228" s="27"/>
      <c r="I228" s="26"/>
      <c r="J228" s="26"/>
      <c r="K228" s="26"/>
      <c r="L228" s="26"/>
      <c r="M228" s="26"/>
      <c r="N228" s="26"/>
      <c r="O228" s="26"/>
      <c r="P228" s="26"/>
      <c r="Q228" s="26"/>
      <c r="R228" s="26"/>
    </row>
    <row r="229" spans="2:18" ht="12.75">
      <c r="B229" s="19"/>
      <c r="C229" s="19"/>
      <c r="D229" s="19"/>
      <c r="E229" s="19"/>
      <c r="F229" s="19"/>
      <c r="G229" s="19"/>
      <c r="H229" s="27"/>
      <c r="I229" s="26"/>
      <c r="J229" s="26"/>
      <c r="K229" s="26"/>
      <c r="L229" s="26"/>
      <c r="M229" s="26"/>
      <c r="N229" s="26"/>
      <c r="O229" s="26"/>
      <c r="P229" s="26"/>
      <c r="Q229" s="26"/>
      <c r="R229" s="26"/>
    </row>
    <row r="230" spans="2:18" ht="12.75">
      <c r="B230" s="19"/>
      <c r="C230" s="19"/>
      <c r="D230" s="19"/>
      <c r="E230" s="19"/>
      <c r="F230" s="19"/>
      <c r="G230" s="19"/>
      <c r="H230" s="27"/>
      <c r="I230" s="26"/>
      <c r="J230" s="26"/>
      <c r="K230" s="26"/>
      <c r="L230" s="26"/>
      <c r="M230" s="26"/>
      <c r="N230" s="26"/>
      <c r="O230" s="26"/>
      <c r="P230" s="26"/>
      <c r="Q230" s="26"/>
      <c r="R230" s="26"/>
    </row>
    <row r="231" spans="2:18" ht="12.75">
      <c r="B231" s="19"/>
      <c r="C231" s="19"/>
      <c r="D231" s="19"/>
      <c r="E231" s="19"/>
      <c r="F231" s="19"/>
      <c r="G231" s="19"/>
      <c r="H231" s="48"/>
      <c r="I231" s="26"/>
      <c r="J231" s="26"/>
      <c r="K231" s="26"/>
      <c r="L231" s="26"/>
      <c r="M231" s="26"/>
      <c r="N231" s="26"/>
      <c r="O231" s="26"/>
      <c r="P231" s="26"/>
      <c r="Q231" s="26"/>
      <c r="R231" s="26"/>
    </row>
    <row r="232" spans="2:18" ht="12.75">
      <c r="B232" s="19"/>
      <c r="C232" s="19"/>
      <c r="D232" s="19"/>
      <c r="E232" s="19"/>
      <c r="F232" s="19"/>
      <c r="G232" s="19"/>
      <c r="H232" s="27"/>
      <c r="I232" s="26"/>
      <c r="J232" s="26"/>
      <c r="K232" s="26"/>
      <c r="L232" s="26"/>
      <c r="M232" s="26"/>
      <c r="N232" s="26"/>
      <c r="O232" s="26"/>
      <c r="P232" s="26"/>
      <c r="Q232" s="26"/>
      <c r="R232" s="26"/>
    </row>
    <row r="233" spans="2:18" ht="12.75">
      <c r="B233" s="19"/>
      <c r="C233" s="19"/>
      <c r="D233" s="19"/>
      <c r="E233" s="19"/>
      <c r="F233" s="19"/>
      <c r="G233" s="19"/>
      <c r="H233" s="27"/>
      <c r="I233" s="26"/>
      <c r="J233" s="26"/>
      <c r="K233" s="26"/>
      <c r="L233" s="26"/>
      <c r="M233" s="26"/>
      <c r="N233" s="26"/>
      <c r="O233" s="26"/>
      <c r="P233" s="26"/>
      <c r="Q233" s="26"/>
      <c r="R233" s="26"/>
    </row>
    <row r="234" spans="2:18" ht="12.75">
      <c r="B234" s="19"/>
      <c r="C234" s="19"/>
      <c r="D234" s="19"/>
      <c r="E234" s="19"/>
      <c r="F234" s="19"/>
      <c r="G234" s="19"/>
      <c r="H234" s="27"/>
      <c r="I234" s="26"/>
      <c r="J234" s="26"/>
      <c r="K234" s="26"/>
      <c r="L234" s="26"/>
      <c r="M234" s="26"/>
      <c r="N234" s="26"/>
      <c r="O234" s="26"/>
      <c r="P234" s="26"/>
      <c r="Q234" s="26"/>
      <c r="R234" s="26"/>
    </row>
    <row r="235" spans="2:18" ht="12.75">
      <c r="B235" s="19"/>
      <c r="C235" s="19"/>
      <c r="D235" s="19"/>
      <c r="E235" s="19"/>
      <c r="F235" s="19"/>
      <c r="G235" s="19"/>
      <c r="H235" s="27"/>
      <c r="I235" s="26"/>
      <c r="J235" s="26"/>
      <c r="K235" s="26"/>
      <c r="L235" s="26"/>
      <c r="M235" s="26"/>
      <c r="N235" s="26"/>
      <c r="O235" s="26"/>
      <c r="P235" s="26"/>
      <c r="Q235" s="26"/>
      <c r="R235" s="26"/>
    </row>
    <row r="236" spans="2:18" ht="12.75">
      <c r="B236" s="19"/>
      <c r="C236" s="19"/>
      <c r="D236" s="19"/>
      <c r="E236" s="19"/>
      <c r="F236" s="19"/>
      <c r="G236" s="19"/>
      <c r="H236" s="27"/>
      <c r="I236" s="26"/>
      <c r="J236" s="26"/>
      <c r="K236" s="26"/>
      <c r="L236" s="26"/>
      <c r="M236" s="26"/>
      <c r="N236" s="26"/>
      <c r="O236" s="26"/>
      <c r="P236" s="26"/>
      <c r="Q236" s="26"/>
      <c r="R236" s="26"/>
    </row>
    <row r="237" spans="2:18" ht="12.75">
      <c r="B237" s="19"/>
      <c r="C237" s="19"/>
      <c r="D237" s="19"/>
      <c r="E237" s="19"/>
      <c r="F237" s="19"/>
      <c r="G237" s="19"/>
      <c r="H237" s="27"/>
      <c r="I237" s="26"/>
      <c r="J237" s="26"/>
      <c r="K237" s="26"/>
      <c r="L237" s="26"/>
      <c r="M237" s="26"/>
      <c r="N237" s="26"/>
      <c r="O237" s="26"/>
      <c r="P237" s="26"/>
      <c r="Q237" s="26"/>
      <c r="R237" s="26"/>
    </row>
    <row r="238" spans="2:18" ht="12.75">
      <c r="B238" s="19"/>
      <c r="C238" s="19"/>
      <c r="D238" s="19"/>
      <c r="E238" s="19"/>
      <c r="F238" s="19"/>
      <c r="G238" s="19"/>
      <c r="H238" s="27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2:18" ht="12.75">
      <c r="B239" s="19"/>
      <c r="C239" s="19"/>
      <c r="D239" s="19"/>
      <c r="E239" s="19"/>
      <c r="F239" s="19"/>
      <c r="G239" s="19"/>
      <c r="H239" s="27"/>
      <c r="I239" s="26"/>
      <c r="J239" s="26"/>
      <c r="K239" s="26"/>
      <c r="L239" s="26"/>
      <c r="M239" s="26"/>
      <c r="N239" s="26"/>
      <c r="O239" s="26"/>
      <c r="P239" s="26"/>
      <c r="Q239" s="26"/>
      <c r="R239" s="26"/>
    </row>
    <row r="240" spans="2:18" ht="12.75">
      <c r="B240" s="19"/>
      <c r="C240" s="19"/>
      <c r="D240" s="19"/>
      <c r="E240" s="19"/>
      <c r="F240" s="19"/>
      <c r="G240" s="19"/>
      <c r="H240" s="27"/>
      <c r="I240" s="26"/>
      <c r="J240" s="26"/>
      <c r="K240" s="26"/>
      <c r="L240" s="26"/>
      <c r="M240" s="26"/>
      <c r="N240" s="26"/>
      <c r="O240" s="26"/>
      <c r="P240" s="26"/>
      <c r="Q240" s="26"/>
      <c r="R240" s="26"/>
    </row>
    <row r="241" spans="2:18" ht="12.75">
      <c r="B241" s="19"/>
      <c r="C241" s="19"/>
      <c r="D241" s="19"/>
      <c r="E241" s="19"/>
      <c r="F241" s="19"/>
      <c r="G241" s="19"/>
      <c r="H241" s="27"/>
      <c r="I241" s="26"/>
      <c r="J241" s="26"/>
      <c r="K241" s="26"/>
      <c r="L241" s="26"/>
      <c r="M241" s="26"/>
      <c r="N241" s="26"/>
      <c r="O241" s="26"/>
      <c r="P241" s="26"/>
      <c r="Q241" s="26"/>
      <c r="R241" s="26"/>
    </row>
    <row r="242" spans="2:18" ht="12.75">
      <c r="B242" s="19"/>
      <c r="C242" s="19"/>
      <c r="D242" s="19"/>
      <c r="E242" s="19"/>
      <c r="F242" s="19"/>
      <c r="G242" s="19"/>
      <c r="H242" s="27"/>
      <c r="I242" s="26"/>
      <c r="J242" s="26"/>
      <c r="K242" s="26"/>
      <c r="L242" s="26"/>
      <c r="M242" s="26"/>
      <c r="N242" s="26"/>
      <c r="O242" s="26"/>
      <c r="P242" s="26"/>
      <c r="Q242" s="26"/>
      <c r="R242" s="26"/>
    </row>
    <row r="243" spans="2:18" ht="12.75">
      <c r="B243" s="19"/>
      <c r="C243" s="19"/>
      <c r="D243" s="19"/>
      <c r="E243" s="19"/>
      <c r="F243" s="19"/>
      <c r="G243" s="19"/>
      <c r="H243" s="27"/>
      <c r="I243" s="26"/>
      <c r="J243" s="26"/>
      <c r="K243" s="26"/>
      <c r="L243" s="26"/>
      <c r="M243" s="26"/>
      <c r="N243" s="26"/>
      <c r="O243" s="26"/>
      <c r="P243" s="26"/>
      <c r="Q243" s="26"/>
      <c r="R243" s="26"/>
    </row>
    <row r="244" spans="2:18" ht="12.75">
      <c r="B244" s="19"/>
      <c r="C244" s="19"/>
      <c r="D244" s="19"/>
      <c r="E244" s="19"/>
      <c r="F244" s="19"/>
      <c r="G244" s="19"/>
      <c r="H244" s="27"/>
      <c r="I244" s="26"/>
      <c r="J244" s="26"/>
      <c r="K244" s="26"/>
      <c r="L244" s="26"/>
      <c r="M244" s="26"/>
      <c r="N244" s="26"/>
      <c r="O244" s="26"/>
      <c r="P244" s="26"/>
      <c r="Q244" s="26"/>
      <c r="R244" s="26"/>
    </row>
    <row r="245" spans="2:18" ht="12.75">
      <c r="B245" s="19"/>
      <c r="C245" s="19"/>
      <c r="D245" s="19"/>
      <c r="E245" s="19"/>
      <c r="F245" s="19"/>
      <c r="G245" s="19"/>
      <c r="H245" s="27"/>
      <c r="I245" s="26"/>
      <c r="J245" s="26"/>
      <c r="K245" s="26"/>
      <c r="L245" s="26"/>
      <c r="M245" s="26"/>
      <c r="N245" s="26"/>
      <c r="O245" s="26"/>
      <c r="P245" s="26"/>
      <c r="Q245" s="26"/>
      <c r="R245" s="26"/>
    </row>
    <row r="246" spans="2:18" ht="12.75">
      <c r="B246" s="19"/>
      <c r="C246" s="19"/>
      <c r="D246" s="19"/>
      <c r="E246" s="19"/>
      <c r="F246" s="19"/>
      <c r="G246" s="19"/>
      <c r="H246" s="27"/>
      <c r="I246" s="26"/>
      <c r="J246" s="26"/>
      <c r="K246" s="26"/>
      <c r="L246" s="26"/>
      <c r="M246" s="26"/>
      <c r="N246" s="26"/>
      <c r="O246" s="26"/>
      <c r="P246" s="26"/>
      <c r="Q246" s="26"/>
      <c r="R246" s="26"/>
    </row>
    <row r="247" spans="2:18" ht="12.75">
      <c r="B247" s="19"/>
      <c r="C247" s="19"/>
      <c r="D247" s="19"/>
      <c r="E247" s="19"/>
      <c r="F247" s="19"/>
      <c r="G247" s="19"/>
      <c r="H247" s="27"/>
      <c r="I247" s="26"/>
      <c r="J247" s="26"/>
      <c r="K247" s="26"/>
      <c r="L247" s="26"/>
      <c r="M247" s="26"/>
      <c r="N247" s="26"/>
      <c r="O247" s="26"/>
      <c r="P247" s="26"/>
      <c r="Q247" s="26"/>
      <c r="R247" s="26"/>
    </row>
    <row r="248" spans="2:18" ht="12.75">
      <c r="B248" s="19"/>
      <c r="C248" s="19"/>
      <c r="D248" s="19"/>
      <c r="E248" s="19"/>
      <c r="F248" s="19"/>
      <c r="G248" s="19"/>
      <c r="H248" s="27"/>
      <c r="I248" s="26"/>
      <c r="J248" s="26"/>
      <c r="K248" s="26"/>
      <c r="L248" s="26"/>
      <c r="M248" s="26"/>
      <c r="N248" s="26"/>
      <c r="O248" s="26"/>
      <c r="P248" s="26"/>
      <c r="Q248" s="26"/>
      <c r="R248" s="26"/>
    </row>
    <row r="249" spans="2:8" ht="12.75">
      <c r="B249" s="19"/>
      <c r="C249" s="19"/>
      <c r="D249" s="19"/>
      <c r="E249" s="19"/>
      <c r="F249" s="19"/>
      <c r="G249" s="19"/>
      <c r="H249" s="27"/>
    </row>
    <row r="250" spans="2:8" ht="12.75">
      <c r="B250" s="19"/>
      <c r="C250" s="19"/>
      <c r="D250" s="19"/>
      <c r="E250" s="19"/>
      <c r="F250" s="19"/>
      <c r="G250" s="19"/>
      <c r="H250" s="27"/>
    </row>
    <row r="251" spans="2:8" ht="12.75">
      <c r="B251" s="19"/>
      <c r="C251" s="19"/>
      <c r="D251" s="19"/>
      <c r="E251" s="19"/>
      <c r="F251" s="19"/>
      <c r="G251" s="19"/>
      <c r="H251" s="27"/>
    </row>
    <row r="252" spans="2:8" ht="12.75">
      <c r="B252" s="19"/>
      <c r="C252" s="19"/>
      <c r="D252" s="19"/>
      <c r="E252" s="19"/>
      <c r="F252" s="19"/>
      <c r="G252" s="19"/>
      <c r="H252" s="27"/>
    </row>
    <row r="253" spans="2:8" ht="12.75">
      <c r="B253" s="19"/>
      <c r="C253" s="19"/>
      <c r="D253" s="19"/>
      <c r="E253" s="19"/>
      <c r="F253" s="19"/>
      <c r="G253" s="19"/>
      <c r="H253" s="27"/>
    </row>
    <row r="254" spans="2:8" ht="12.75">
      <c r="B254" s="19"/>
      <c r="C254" s="19"/>
      <c r="D254" s="19"/>
      <c r="E254" s="19"/>
      <c r="F254" s="19"/>
      <c r="G254" s="19"/>
      <c r="H254" s="27"/>
    </row>
    <row r="255" spans="2:8" ht="12.75">
      <c r="B255" s="19"/>
      <c r="C255" s="19"/>
      <c r="D255" s="19"/>
      <c r="E255" s="19"/>
      <c r="F255" s="19"/>
      <c r="G255" s="19"/>
      <c r="H255" s="27"/>
    </row>
    <row r="256" spans="2:8" ht="12.75">
      <c r="B256" s="19"/>
      <c r="C256" s="19"/>
      <c r="D256" s="19"/>
      <c r="E256" s="19"/>
      <c r="F256" s="19"/>
      <c r="G256" s="19"/>
      <c r="H256" s="27"/>
    </row>
    <row r="257" spans="2:8" ht="12.75">
      <c r="B257" s="19"/>
      <c r="C257" s="19"/>
      <c r="D257" s="19"/>
      <c r="E257" s="19"/>
      <c r="F257" s="19"/>
      <c r="G257" s="19"/>
      <c r="H257" s="27"/>
    </row>
    <row r="258" spans="2:8" ht="12.75">
      <c r="B258" s="19"/>
      <c r="C258" s="19"/>
      <c r="D258" s="19"/>
      <c r="E258" s="19"/>
      <c r="F258" s="19"/>
      <c r="G258" s="19"/>
      <c r="H258" s="27"/>
    </row>
    <row r="259" spans="2:8" ht="12.75">
      <c r="B259" s="19"/>
      <c r="C259" s="19"/>
      <c r="D259" s="19"/>
      <c r="E259" s="19"/>
      <c r="F259" s="19"/>
      <c r="G259" s="19"/>
      <c r="H259" s="27"/>
    </row>
    <row r="260" spans="2:8" ht="12.75">
      <c r="B260" s="19"/>
      <c r="C260" s="19"/>
      <c r="D260" s="19"/>
      <c r="E260" s="19"/>
      <c r="F260" s="19"/>
      <c r="G260" s="19"/>
      <c r="H260" s="27"/>
    </row>
    <row r="261" spans="2:8" ht="12.75">
      <c r="B261" s="19"/>
      <c r="C261" s="19"/>
      <c r="D261" s="19"/>
      <c r="E261" s="19"/>
      <c r="F261" s="19"/>
      <c r="G261" s="19"/>
      <c r="H261" s="27"/>
    </row>
    <row r="262" spans="2:8" ht="12.75">
      <c r="B262" s="19"/>
      <c r="C262" s="19"/>
      <c r="D262" s="19"/>
      <c r="E262" s="19"/>
      <c r="F262" s="19"/>
      <c r="G262" s="19"/>
      <c r="H262" s="27"/>
    </row>
    <row r="263" spans="2:8" ht="12.75">
      <c r="B263" s="19"/>
      <c r="C263" s="19"/>
      <c r="D263" s="19"/>
      <c r="E263" s="19"/>
      <c r="F263" s="19"/>
      <c r="G263" s="19"/>
      <c r="H263" s="27"/>
    </row>
    <row r="264" spans="2:8" ht="12.75">
      <c r="B264" s="19"/>
      <c r="C264" s="19"/>
      <c r="D264" s="19"/>
      <c r="E264" s="19"/>
      <c r="F264" s="19"/>
      <c r="G264" s="19"/>
      <c r="H264" s="27"/>
    </row>
    <row r="265" spans="2:8" ht="12.75">
      <c r="B265" s="19"/>
      <c r="C265" s="19"/>
      <c r="D265" s="19"/>
      <c r="E265" s="19"/>
      <c r="F265" s="19"/>
      <c r="G265" s="19"/>
      <c r="H265" s="27"/>
    </row>
    <row r="266" spans="2:8" ht="12.75">
      <c r="B266" s="19"/>
      <c r="C266" s="19"/>
      <c r="D266" s="19"/>
      <c r="E266" s="19"/>
      <c r="F266" s="19"/>
      <c r="G266" s="19"/>
      <c r="H266" s="27"/>
    </row>
    <row r="267" spans="2:8" ht="12.75">
      <c r="B267" s="19"/>
      <c r="C267" s="19"/>
      <c r="D267" s="19"/>
      <c r="E267" s="19"/>
      <c r="F267" s="19"/>
      <c r="G267" s="19"/>
      <c r="H267" s="27"/>
    </row>
    <row r="268" spans="2:8" ht="12.75">
      <c r="B268" s="19"/>
      <c r="C268" s="19"/>
      <c r="D268" s="19"/>
      <c r="E268" s="19"/>
      <c r="F268" s="19"/>
      <c r="G268" s="19"/>
      <c r="H268" s="27"/>
    </row>
    <row r="269" spans="2:8" ht="12.75">
      <c r="B269" s="19"/>
      <c r="C269" s="19"/>
      <c r="D269" s="19"/>
      <c r="E269" s="19"/>
      <c r="F269" s="19"/>
      <c r="G269" s="19"/>
      <c r="H269" s="27"/>
    </row>
    <row r="270" spans="2:8" ht="12.75">
      <c r="B270" s="19"/>
      <c r="C270" s="19"/>
      <c r="D270" s="19"/>
      <c r="E270" s="19"/>
      <c r="F270" s="19"/>
      <c r="G270" s="19"/>
      <c r="H270" s="27"/>
    </row>
    <row r="271" spans="2:8" ht="12.75">
      <c r="B271" s="19"/>
      <c r="C271" s="19"/>
      <c r="D271" s="19"/>
      <c r="E271" s="19"/>
      <c r="F271" s="19"/>
      <c r="G271" s="19"/>
      <c r="H271" s="27"/>
    </row>
    <row r="272" spans="2:8" ht="12.75">
      <c r="B272" s="19"/>
      <c r="C272" s="19"/>
      <c r="D272" s="19"/>
      <c r="E272" s="19"/>
      <c r="F272" s="19"/>
      <c r="G272" s="19"/>
      <c r="H272" s="27"/>
    </row>
    <row r="273" spans="2:8" ht="12.75">
      <c r="B273" s="19"/>
      <c r="C273" s="19"/>
      <c r="D273" s="19"/>
      <c r="E273" s="19"/>
      <c r="F273" s="19"/>
      <c r="G273" s="19"/>
      <c r="H273" s="27"/>
    </row>
    <row r="274" spans="2:8" ht="12.75">
      <c r="B274" s="19"/>
      <c r="C274" s="19"/>
      <c r="D274" s="19"/>
      <c r="E274" s="19"/>
      <c r="F274" s="19"/>
      <c r="G274" s="19"/>
      <c r="H274" s="27"/>
    </row>
    <row r="275" spans="2:8" ht="12.75">
      <c r="B275" s="19"/>
      <c r="C275" s="19"/>
      <c r="D275" s="19"/>
      <c r="E275" s="19"/>
      <c r="F275" s="19"/>
      <c r="G275" s="19"/>
      <c r="H275" s="27"/>
    </row>
    <row r="276" spans="2:8" ht="12.75">
      <c r="B276" s="19"/>
      <c r="C276" s="19"/>
      <c r="D276" s="19"/>
      <c r="E276" s="19"/>
      <c r="F276" s="19"/>
      <c r="G276" s="19"/>
      <c r="H276" s="27"/>
    </row>
    <row r="277" spans="2:8" ht="12.75">
      <c r="B277" s="19"/>
      <c r="C277" s="19"/>
      <c r="D277" s="19"/>
      <c r="E277" s="19"/>
      <c r="F277" s="19"/>
      <c r="G277" s="19"/>
      <c r="H277" s="27"/>
    </row>
    <row r="278" spans="2:8" ht="12.75">
      <c r="B278" s="19"/>
      <c r="C278" s="19"/>
      <c r="D278" s="19"/>
      <c r="E278" s="19"/>
      <c r="F278" s="19"/>
      <c r="G278" s="19"/>
      <c r="H278" s="27"/>
    </row>
    <row r="279" spans="2:8" ht="12.75">
      <c r="B279" s="19"/>
      <c r="C279" s="19"/>
      <c r="D279" s="19"/>
      <c r="E279" s="19"/>
      <c r="F279" s="19"/>
      <c r="G279" s="19"/>
      <c r="H279" s="27"/>
    </row>
    <row r="280" spans="2:8" ht="12.75">
      <c r="B280" s="19"/>
      <c r="C280" s="19"/>
      <c r="D280" s="19"/>
      <c r="E280" s="19"/>
      <c r="F280" s="19"/>
      <c r="G280" s="19"/>
      <c r="H280" s="27"/>
    </row>
    <row r="281" spans="2:8" ht="12.75">
      <c r="B281" s="19"/>
      <c r="C281" s="19"/>
      <c r="D281" s="19"/>
      <c r="E281" s="19"/>
      <c r="F281" s="19"/>
      <c r="G281" s="19"/>
      <c r="H281" s="27"/>
    </row>
    <row r="282" spans="2:8" ht="12.75">
      <c r="B282" s="19"/>
      <c r="C282" s="19"/>
      <c r="D282" s="19"/>
      <c r="E282" s="19"/>
      <c r="F282" s="19"/>
      <c r="G282" s="19"/>
      <c r="H282" s="27"/>
    </row>
    <row r="283" spans="2:8" ht="12.75">
      <c r="B283" s="19"/>
      <c r="C283" s="19"/>
      <c r="D283" s="19"/>
      <c r="E283" s="19"/>
      <c r="F283" s="19"/>
      <c r="G283" s="19"/>
      <c r="H283" s="50"/>
    </row>
    <row r="284" spans="2:8" ht="12.75">
      <c r="B284" s="19"/>
      <c r="C284" s="19"/>
      <c r="D284" s="19"/>
      <c r="E284" s="19"/>
      <c r="F284" s="19"/>
      <c r="G284" s="19"/>
      <c r="H284" s="50"/>
    </row>
    <row r="285" spans="2:8" ht="12.75">
      <c r="B285" s="19"/>
      <c r="C285" s="19"/>
      <c r="D285" s="19"/>
      <c r="E285" s="19"/>
      <c r="F285" s="19"/>
      <c r="G285" s="19"/>
      <c r="H285" s="50"/>
    </row>
    <row r="286" spans="2:8" ht="12.75">
      <c r="B286" s="19"/>
      <c r="C286" s="19"/>
      <c r="D286" s="19"/>
      <c r="E286" s="19"/>
      <c r="F286" s="19"/>
      <c r="G286" s="19"/>
      <c r="H286" s="50"/>
    </row>
    <row r="287" spans="2:8" ht="12.75">
      <c r="B287" s="19"/>
      <c r="C287" s="19"/>
      <c r="D287" s="19"/>
      <c r="E287" s="19"/>
      <c r="F287" s="19"/>
      <c r="G287" s="19"/>
      <c r="H287" s="50"/>
    </row>
    <row r="288" spans="2:8" ht="12.75">
      <c r="B288" s="19"/>
      <c r="C288" s="19"/>
      <c r="D288" s="19"/>
      <c r="E288" s="19"/>
      <c r="F288" s="19"/>
      <c r="G288" s="19"/>
      <c r="H288" s="50"/>
    </row>
    <row r="289" spans="2:8" ht="12.75">
      <c r="B289" s="19"/>
      <c r="C289" s="19"/>
      <c r="D289" s="19"/>
      <c r="E289" s="19"/>
      <c r="F289" s="19"/>
      <c r="G289" s="19"/>
      <c r="H289" s="50"/>
    </row>
    <row r="290" spans="2:8" ht="12.75">
      <c r="B290" s="19"/>
      <c r="C290" s="19"/>
      <c r="D290" s="19"/>
      <c r="E290" s="19"/>
      <c r="F290" s="19"/>
      <c r="G290" s="19"/>
      <c r="H290" s="50"/>
    </row>
    <row r="291" spans="2:8" ht="12.75">
      <c r="B291" s="19"/>
      <c r="C291" s="19"/>
      <c r="D291" s="19"/>
      <c r="E291" s="19"/>
      <c r="F291" s="19"/>
      <c r="G291" s="19"/>
      <c r="H291" s="50"/>
    </row>
    <row r="292" spans="2:8" ht="12.75">
      <c r="B292" s="19"/>
      <c r="C292" s="19"/>
      <c r="D292" s="19"/>
      <c r="E292" s="19"/>
      <c r="F292" s="19"/>
      <c r="G292" s="19"/>
      <c r="H292" s="50"/>
    </row>
    <row r="293" spans="2:8" ht="12.75">
      <c r="B293" s="19"/>
      <c r="C293" s="19"/>
      <c r="D293" s="19"/>
      <c r="E293" s="19"/>
      <c r="F293" s="19"/>
      <c r="G293" s="19"/>
      <c r="H293" s="50"/>
    </row>
    <row r="294" spans="2:8" ht="12.75">
      <c r="B294" s="19"/>
      <c r="C294" s="19"/>
      <c r="D294" s="19"/>
      <c r="E294" s="19"/>
      <c r="F294" s="19"/>
      <c r="G294" s="19"/>
      <c r="H294" s="50"/>
    </row>
    <row r="295" spans="2:8" ht="12.75">
      <c r="B295" s="19"/>
      <c r="C295" s="19"/>
      <c r="D295" s="19"/>
      <c r="E295" s="19"/>
      <c r="F295" s="19"/>
      <c r="G295" s="19"/>
      <c r="H295" s="50"/>
    </row>
    <row r="296" spans="2:8" ht="12.75">
      <c r="B296" s="19"/>
      <c r="C296" s="19"/>
      <c r="D296" s="19"/>
      <c r="E296" s="19"/>
      <c r="F296" s="19"/>
      <c r="G296" s="19"/>
      <c r="H296" s="50"/>
    </row>
    <row r="297" spans="2:8" ht="12.75">
      <c r="B297" s="19"/>
      <c r="C297" s="19"/>
      <c r="D297" s="19"/>
      <c r="E297" s="19"/>
      <c r="F297" s="19"/>
      <c r="G297" s="19"/>
      <c r="H297" s="50"/>
    </row>
    <row r="298" spans="2:8" ht="12.75">
      <c r="B298" s="19"/>
      <c r="C298" s="19"/>
      <c r="D298" s="19"/>
      <c r="E298" s="19"/>
      <c r="F298" s="19"/>
      <c r="G298" s="19"/>
      <c r="H298" s="50"/>
    </row>
    <row r="299" spans="2:8" ht="12.75">
      <c r="B299" s="19"/>
      <c r="C299" s="19"/>
      <c r="D299" s="19"/>
      <c r="E299" s="19"/>
      <c r="F299" s="19"/>
      <c r="G299" s="19"/>
      <c r="H299" s="50"/>
    </row>
    <row r="300" spans="2:8" ht="12.75">
      <c r="B300" s="19"/>
      <c r="C300" s="19"/>
      <c r="D300" s="19"/>
      <c r="E300" s="19"/>
      <c r="F300" s="19"/>
      <c r="G300" s="19"/>
      <c r="H300" s="50"/>
    </row>
    <row r="301" spans="2:8" ht="12.75">
      <c r="B301" s="19"/>
      <c r="C301" s="19"/>
      <c r="D301" s="19"/>
      <c r="E301" s="19"/>
      <c r="F301" s="19"/>
      <c r="G301" s="19"/>
      <c r="H301" s="50"/>
    </row>
    <row r="302" spans="2:8" ht="12.75">
      <c r="B302" s="19"/>
      <c r="C302" s="19"/>
      <c r="D302" s="19"/>
      <c r="E302" s="19"/>
      <c r="F302" s="19"/>
      <c r="G302" s="19"/>
      <c r="H302" s="50"/>
    </row>
    <row r="303" spans="2:8" ht="12.75">
      <c r="B303" s="19"/>
      <c r="C303" s="19"/>
      <c r="D303" s="19"/>
      <c r="E303" s="19"/>
      <c r="F303" s="19"/>
      <c r="G303" s="19"/>
      <c r="H303" s="50"/>
    </row>
    <row r="304" spans="2:8" ht="12.75">
      <c r="B304" s="19"/>
      <c r="C304" s="19"/>
      <c r="D304" s="19"/>
      <c r="E304" s="19"/>
      <c r="F304" s="19"/>
      <c r="G304" s="19"/>
      <c r="H304" s="50"/>
    </row>
    <row r="305" spans="2:8" ht="12.75">
      <c r="B305" s="19"/>
      <c r="C305" s="19"/>
      <c r="D305" s="19"/>
      <c r="E305" s="19"/>
      <c r="F305" s="19"/>
      <c r="G305" s="19"/>
      <c r="H305" s="50"/>
    </row>
    <row r="306" spans="2:8" ht="12.75">
      <c r="B306" s="19"/>
      <c r="C306" s="19"/>
      <c r="D306" s="19"/>
      <c r="E306" s="19"/>
      <c r="F306" s="19"/>
      <c r="G306" s="19"/>
      <c r="H306" s="50"/>
    </row>
    <row r="307" spans="2:8" ht="12.75">
      <c r="B307" s="19"/>
      <c r="C307" s="19"/>
      <c r="D307" s="19"/>
      <c r="E307" s="19"/>
      <c r="F307" s="19"/>
      <c r="G307" s="19"/>
      <c r="H307" s="50"/>
    </row>
    <row r="308" spans="2:8" ht="12.75">
      <c r="B308" s="19"/>
      <c r="C308" s="19"/>
      <c r="D308" s="19"/>
      <c r="E308" s="19"/>
      <c r="F308" s="19"/>
      <c r="G308" s="19"/>
      <c r="H308" s="50"/>
    </row>
    <row r="309" spans="2:8" ht="12.75">
      <c r="B309" s="19"/>
      <c r="C309" s="19"/>
      <c r="D309" s="19"/>
      <c r="E309" s="19"/>
      <c r="F309" s="19"/>
      <c r="G309" s="19"/>
      <c r="H309" s="50"/>
    </row>
    <row r="310" spans="2:8" ht="12.75">
      <c r="B310" s="19"/>
      <c r="C310" s="19"/>
      <c r="D310" s="19"/>
      <c r="E310" s="19"/>
      <c r="F310" s="19"/>
      <c r="G310" s="19"/>
      <c r="H310" s="50"/>
    </row>
    <row r="311" spans="2:8" ht="12.75">
      <c r="B311" s="19"/>
      <c r="C311" s="19"/>
      <c r="D311" s="19"/>
      <c r="E311" s="19"/>
      <c r="F311" s="19"/>
      <c r="G311" s="19"/>
      <c r="H311" s="50"/>
    </row>
    <row r="312" spans="2:8" ht="12.75">
      <c r="B312" s="19"/>
      <c r="C312" s="19"/>
      <c r="D312" s="19"/>
      <c r="E312" s="19"/>
      <c r="F312" s="19"/>
      <c r="G312" s="19"/>
      <c r="H312" s="50"/>
    </row>
    <row r="313" spans="2:8" ht="12.75">
      <c r="B313" s="19"/>
      <c r="C313" s="19"/>
      <c r="D313" s="19"/>
      <c r="E313" s="19"/>
      <c r="F313" s="19"/>
      <c r="G313" s="19"/>
      <c r="H313" s="50"/>
    </row>
    <row r="314" spans="2:8" ht="12.75">
      <c r="B314" s="19"/>
      <c r="C314" s="19"/>
      <c r="D314" s="19"/>
      <c r="E314" s="19"/>
      <c r="F314" s="19"/>
      <c r="G314" s="19"/>
      <c r="H314" s="50"/>
    </row>
    <row r="315" spans="2:8" ht="12.75">
      <c r="B315" s="19"/>
      <c r="C315" s="19"/>
      <c r="D315" s="19"/>
      <c r="E315" s="19"/>
      <c r="F315" s="19"/>
      <c r="G315" s="19"/>
      <c r="H315" s="50"/>
    </row>
    <row r="316" spans="2:8" ht="12.75">
      <c r="B316" s="19"/>
      <c r="C316" s="19"/>
      <c r="D316" s="19"/>
      <c r="E316" s="19"/>
      <c r="F316" s="19"/>
      <c r="G316" s="19"/>
      <c r="H316" s="50"/>
    </row>
    <row r="317" spans="2:8" ht="12.75">
      <c r="B317" s="19"/>
      <c r="C317" s="19"/>
      <c r="D317" s="19"/>
      <c r="E317" s="19"/>
      <c r="F317" s="19"/>
      <c r="G317" s="19"/>
      <c r="H317" s="50"/>
    </row>
    <row r="318" spans="2:8" ht="12.75">
      <c r="B318" s="19"/>
      <c r="C318" s="19"/>
      <c r="D318" s="19"/>
      <c r="E318" s="19"/>
      <c r="F318" s="19"/>
      <c r="G318" s="19"/>
      <c r="H318" s="50"/>
    </row>
    <row r="319" spans="2:8" ht="12.75">
      <c r="B319" s="19"/>
      <c r="C319" s="19"/>
      <c r="D319" s="19"/>
      <c r="E319" s="19"/>
      <c r="F319" s="19"/>
      <c r="G319" s="19"/>
      <c r="H319" s="50"/>
    </row>
    <row r="320" spans="2:8" ht="12.75">
      <c r="B320" s="51"/>
      <c r="C320" s="51"/>
      <c r="D320" s="51"/>
      <c r="E320" s="51"/>
      <c r="F320" s="51"/>
      <c r="G320" s="51"/>
      <c r="H320" s="52"/>
    </row>
    <row r="321" spans="2:8" ht="12.75">
      <c r="B321" s="51"/>
      <c r="C321" s="51"/>
      <c r="D321" s="51"/>
      <c r="E321" s="51"/>
      <c r="F321" s="51"/>
      <c r="G321" s="51"/>
      <c r="H321" s="52"/>
    </row>
    <row r="322" spans="2:8" ht="12.75">
      <c r="B322" s="51"/>
      <c r="C322" s="51"/>
      <c r="D322" s="51"/>
      <c r="E322" s="51"/>
      <c r="F322" s="51"/>
      <c r="G322" s="51"/>
      <c r="H322" s="52"/>
    </row>
    <row r="323" spans="2:8" ht="12.75">
      <c r="B323" s="51"/>
      <c r="C323" s="51"/>
      <c r="D323" s="51"/>
      <c r="E323" s="51"/>
      <c r="F323" s="51"/>
      <c r="G323" s="51"/>
      <c r="H323" s="52"/>
    </row>
    <row r="324" spans="2:8" ht="12.75">
      <c r="B324" s="51"/>
      <c r="C324" s="51"/>
      <c r="D324" s="51"/>
      <c r="E324" s="51"/>
      <c r="F324" s="51"/>
      <c r="G324" s="51"/>
      <c r="H324" s="52"/>
    </row>
    <row r="325" spans="2:8" ht="12.75">
      <c r="B325" s="51"/>
      <c r="C325" s="51"/>
      <c r="D325" s="51"/>
      <c r="E325" s="51"/>
      <c r="F325" s="51"/>
      <c r="G325" s="51"/>
      <c r="H325" s="52"/>
    </row>
    <row r="326" spans="2:8" ht="12.75">
      <c r="B326" s="51"/>
      <c r="C326" s="51"/>
      <c r="D326" s="51"/>
      <c r="E326" s="51"/>
      <c r="F326" s="51"/>
      <c r="G326" s="51"/>
      <c r="H326" s="52"/>
    </row>
    <row r="327" spans="2:8" ht="12.75">
      <c r="B327" s="51"/>
      <c r="C327" s="51"/>
      <c r="D327" s="51"/>
      <c r="E327" s="51"/>
      <c r="F327" s="51"/>
      <c r="G327" s="51"/>
      <c r="H327" s="52"/>
    </row>
    <row r="328" spans="2:8" ht="12.75">
      <c r="B328" s="51"/>
      <c r="C328" s="51"/>
      <c r="D328" s="51"/>
      <c r="E328" s="51"/>
      <c r="F328" s="51"/>
      <c r="G328" s="51"/>
      <c r="H328" s="52"/>
    </row>
    <row r="329" spans="2:8" ht="12.75">
      <c r="B329" s="51"/>
      <c r="C329" s="51"/>
      <c r="D329" s="51"/>
      <c r="E329" s="51"/>
      <c r="F329" s="51"/>
      <c r="G329" s="51"/>
      <c r="H329" s="52"/>
    </row>
    <row r="330" spans="2:8" ht="12.75">
      <c r="B330" s="51"/>
      <c r="C330" s="51"/>
      <c r="D330" s="51"/>
      <c r="E330" s="51"/>
      <c r="F330" s="51"/>
      <c r="G330" s="51"/>
      <c r="H330" s="52"/>
    </row>
    <row r="331" spans="2:8" ht="12.75">
      <c r="B331" s="51"/>
      <c r="C331" s="51"/>
      <c r="D331" s="51"/>
      <c r="E331" s="51"/>
      <c r="F331" s="51"/>
      <c r="G331" s="51"/>
      <c r="H331" s="52"/>
    </row>
    <row r="332" spans="2:8" ht="12.75">
      <c r="B332" s="51"/>
      <c r="C332" s="51"/>
      <c r="D332" s="51"/>
      <c r="E332" s="51"/>
      <c r="F332" s="51"/>
      <c r="G332" s="51"/>
      <c r="H332" s="52"/>
    </row>
    <row r="333" spans="2:8" ht="12.75">
      <c r="B333" s="51"/>
      <c r="C333" s="51"/>
      <c r="D333" s="51"/>
      <c r="E333" s="51"/>
      <c r="F333" s="51"/>
      <c r="G333" s="51"/>
      <c r="H333" s="52"/>
    </row>
    <row r="334" spans="2:8" ht="12.75">
      <c r="B334" s="51"/>
      <c r="C334" s="51"/>
      <c r="D334" s="51"/>
      <c r="E334" s="51"/>
      <c r="F334" s="51"/>
      <c r="G334" s="51"/>
      <c r="H334" s="52"/>
    </row>
    <row r="335" spans="2:8" ht="12.75">
      <c r="B335" s="51"/>
      <c r="C335" s="51"/>
      <c r="D335" s="51"/>
      <c r="E335" s="51"/>
      <c r="F335" s="51"/>
      <c r="G335" s="51"/>
      <c r="H335" s="52"/>
    </row>
    <row r="336" spans="2:8" ht="12.75">
      <c r="B336" s="51"/>
      <c r="C336" s="51"/>
      <c r="D336" s="51"/>
      <c r="E336" s="51"/>
      <c r="F336" s="51"/>
      <c r="G336" s="51"/>
      <c r="H336" s="52"/>
    </row>
    <row r="337" spans="2:8" ht="12.75">
      <c r="B337" s="51"/>
      <c r="C337" s="51"/>
      <c r="D337" s="51"/>
      <c r="E337" s="51"/>
      <c r="F337" s="51"/>
      <c r="G337" s="51"/>
      <c r="H337" s="52"/>
    </row>
    <row r="338" spans="2:8" ht="12.75">
      <c r="B338" s="51"/>
      <c r="C338" s="51"/>
      <c r="D338" s="51"/>
      <c r="E338" s="51"/>
      <c r="F338" s="51"/>
      <c r="G338" s="51"/>
      <c r="H338" s="52"/>
    </row>
    <row r="339" spans="2:8" ht="12.75">
      <c r="B339" s="51"/>
      <c r="C339" s="51"/>
      <c r="D339" s="51"/>
      <c r="E339" s="51"/>
      <c r="F339" s="51"/>
      <c r="G339" s="51"/>
      <c r="H339" s="52"/>
    </row>
    <row r="340" spans="2:8" ht="12.75">
      <c r="B340" s="51"/>
      <c r="C340" s="51"/>
      <c r="D340" s="51"/>
      <c r="E340" s="51"/>
      <c r="F340" s="51"/>
      <c r="G340" s="51"/>
      <c r="H340" s="52"/>
    </row>
    <row r="341" spans="2:8" ht="12.75">
      <c r="B341" s="51"/>
      <c r="C341" s="51"/>
      <c r="D341" s="51"/>
      <c r="E341" s="51"/>
      <c r="F341" s="51"/>
      <c r="G341" s="51"/>
      <c r="H341" s="52"/>
    </row>
    <row r="342" spans="2:8" ht="12.75">
      <c r="B342" s="51"/>
      <c r="C342" s="51"/>
      <c r="D342" s="51"/>
      <c r="E342" s="51"/>
      <c r="F342" s="51"/>
      <c r="G342" s="51"/>
      <c r="H342" s="52"/>
    </row>
    <row r="343" spans="2:8" ht="12.75">
      <c r="B343" s="51"/>
      <c r="C343" s="51"/>
      <c r="D343" s="51"/>
      <c r="E343" s="51"/>
      <c r="F343" s="51"/>
      <c r="G343" s="51"/>
      <c r="H343" s="52"/>
    </row>
    <row r="344" spans="2:8" ht="12.75">
      <c r="B344" s="51"/>
      <c r="C344" s="51"/>
      <c r="D344" s="51"/>
      <c r="E344" s="51"/>
      <c r="F344" s="51"/>
      <c r="G344" s="51"/>
      <c r="H344" s="52"/>
    </row>
    <row r="345" spans="2:8" ht="12.75">
      <c r="B345" s="51"/>
      <c r="C345" s="51"/>
      <c r="D345" s="51"/>
      <c r="E345" s="51"/>
      <c r="F345" s="51"/>
      <c r="G345" s="51"/>
      <c r="H345" s="52"/>
    </row>
    <row r="346" spans="2:8" ht="12.75">
      <c r="B346" s="51"/>
      <c r="C346" s="51"/>
      <c r="D346" s="51"/>
      <c r="E346" s="51"/>
      <c r="F346" s="51"/>
      <c r="G346" s="51"/>
      <c r="H346" s="52"/>
    </row>
    <row r="347" spans="2:8" ht="12.75">
      <c r="B347" s="51"/>
      <c r="C347" s="51"/>
      <c r="D347" s="51"/>
      <c r="E347" s="51"/>
      <c r="F347" s="51"/>
      <c r="G347" s="51"/>
      <c r="H347" s="52"/>
    </row>
    <row r="348" spans="2:8" ht="12.75">
      <c r="B348" s="51"/>
      <c r="C348" s="51"/>
      <c r="D348" s="51"/>
      <c r="E348" s="51"/>
      <c r="F348" s="51"/>
      <c r="G348" s="51"/>
      <c r="H348" s="52"/>
    </row>
    <row r="349" spans="2:8" ht="12.75">
      <c r="B349" s="51"/>
      <c r="C349" s="51"/>
      <c r="D349" s="51"/>
      <c r="E349" s="51"/>
      <c r="F349" s="51"/>
      <c r="G349" s="51"/>
      <c r="H349" s="52"/>
    </row>
    <row r="350" spans="2:8" ht="12.75">
      <c r="B350" s="51"/>
      <c r="C350" s="51"/>
      <c r="D350" s="51"/>
      <c r="E350" s="51"/>
      <c r="F350" s="51"/>
      <c r="G350" s="51"/>
      <c r="H350" s="52"/>
    </row>
    <row r="351" spans="2:8" ht="12.75">
      <c r="B351" s="51"/>
      <c r="C351" s="51"/>
      <c r="D351" s="51"/>
      <c r="E351" s="51"/>
      <c r="F351" s="51"/>
      <c r="G351" s="51"/>
      <c r="H351" s="52"/>
    </row>
    <row r="352" spans="2:8" ht="12.75">
      <c r="B352" s="51"/>
      <c r="C352" s="51"/>
      <c r="D352" s="51"/>
      <c r="E352" s="51"/>
      <c r="F352" s="51"/>
      <c r="G352" s="51"/>
      <c r="H352" s="52"/>
    </row>
    <row r="353" spans="2:8" ht="12.75">
      <c r="B353" s="51"/>
      <c r="C353" s="51"/>
      <c r="D353" s="51"/>
      <c r="E353" s="51"/>
      <c r="F353" s="51"/>
      <c r="G353" s="51"/>
      <c r="H353" s="52"/>
    </row>
    <row r="354" spans="2:8" ht="12.75">
      <c r="B354" s="51"/>
      <c r="C354" s="51"/>
      <c r="D354" s="51"/>
      <c r="E354" s="51"/>
      <c r="F354" s="51"/>
      <c r="G354" s="51"/>
      <c r="H354" s="52"/>
    </row>
    <row r="355" spans="2:8" ht="12.75">
      <c r="B355" s="51"/>
      <c r="C355" s="51"/>
      <c r="D355" s="51"/>
      <c r="E355" s="51"/>
      <c r="F355" s="51"/>
      <c r="G355" s="51"/>
      <c r="H355" s="52"/>
    </row>
    <row r="356" spans="2:8" ht="12.75">
      <c r="B356" s="51"/>
      <c r="C356" s="51"/>
      <c r="D356" s="51"/>
      <c r="E356" s="51"/>
      <c r="F356" s="51"/>
      <c r="G356" s="51"/>
      <c r="H356" s="52"/>
    </row>
    <row r="357" spans="2:8" ht="12.75">
      <c r="B357" s="51"/>
      <c r="C357" s="51"/>
      <c r="D357" s="51"/>
      <c r="E357" s="51"/>
      <c r="F357" s="51"/>
      <c r="G357" s="51"/>
      <c r="H357" s="52"/>
    </row>
    <row r="358" spans="2:8" ht="12.75">
      <c r="B358" s="51"/>
      <c r="C358" s="51"/>
      <c r="D358" s="51"/>
      <c r="E358" s="51"/>
      <c r="F358" s="51"/>
      <c r="G358" s="51"/>
      <c r="H358" s="52"/>
    </row>
    <row r="359" spans="2:8" ht="12.75">
      <c r="B359" s="51"/>
      <c r="C359" s="51"/>
      <c r="D359" s="51"/>
      <c r="E359" s="51"/>
      <c r="F359" s="51"/>
      <c r="G359" s="51"/>
      <c r="H359" s="52"/>
    </row>
    <row r="360" spans="2:8" ht="12.75">
      <c r="B360" s="51"/>
      <c r="C360" s="51"/>
      <c r="D360" s="51"/>
      <c r="E360" s="51"/>
      <c r="F360" s="51"/>
      <c r="G360" s="51"/>
      <c r="H360" s="52"/>
    </row>
    <row r="361" spans="2:8" ht="12.75">
      <c r="B361" s="51"/>
      <c r="C361" s="51"/>
      <c r="D361" s="51"/>
      <c r="E361" s="51"/>
      <c r="F361" s="51"/>
      <c r="G361" s="51"/>
      <c r="H361" s="52"/>
    </row>
    <row r="362" spans="2:8" ht="12.75">
      <c r="B362" s="51"/>
      <c r="C362" s="51"/>
      <c r="D362" s="51"/>
      <c r="E362" s="51"/>
      <c r="F362" s="51"/>
      <c r="G362" s="51"/>
      <c r="H362" s="52"/>
    </row>
    <row r="363" spans="2:8" ht="12.75">
      <c r="B363" s="51"/>
      <c r="C363" s="51"/>
      <c r="D363" s="51"/>
      <c r="E363" s="51"/>
      <c r="F363" s="51"/>
      <c r="G363" s="51"/>
      <c r="H363" s="52"/>
    </row>
    <row r="364" spans="2:8" ht="12.75">
      <c r="B364" s="51"/>
      <c r="C364" s="51"/>
      <c r="D364" s="51"/>
      <c r="E364" s="51"/>
      <c r="F364" s="51"/>
      <c r="G364" s="51"/>
      <c r="H364" s="52"/>
    </row>
    <row r="365" spans="2:8" ht="12.75">
      <c r="B365" s="51"/>
      <c r="C365" s="51"/>
      <c r="D365" s="51"/>
      <c r="E365" s="51"/>
      <c r="F365" s="51"/>
      <c r="G365" s="51"/>
      <c r="H365" s="52"/>
    </row>
    <row r="366" spans="2:8" ht="12.75">
      <c r="B366" s="51"/>
      <c r="C366" s="51"/>
      <c r="D366" s="51"/>
      <c r="E366" s="51"/>
      <c r="F366" s="51"/>
      <c r="G366" s="51"/>
      <c r="H366" s="52"/>
    </row>
    <row r="367" spans="2:8" ht="12.75">
      <c r="B367" s="51"/>
      <c r="C367" s="51"/>
      <c r="D367" s="51"/>
      <c r="E367" s="51"/>
      <c r="F367" s="51"/>
      <c r="G367" s="51"/>
      <c r="H367" s="52"/>
    </row>
    <row r="368" spans="2:8" ht="12.75">
      <c r="B368" s="51"/>
      <c r="C368" s="51"/>
      <c r="D368" s="51"/>
      <c r="E368" s="51"/>
      <c r="F368" s="51"/>
      <c r="G368" s="51"/>
      <c r="H368" s="52"/>
    </row>
    <row r="369" spans="2:8" ht="12.75">
      <c r="B369" s="51"/>
      <c r="C369" s="51"/>
      <c r="D369" s="51"/>
      <c r="E369" s="51"/>
      <c r="F369" s="51"/>
      <c r="G369" s="51"/>
      <c r="H369" s="52"/>
    </row>
    <row r="370" spans="2:8" ht="12.75">
      <c r="B370" s="51"/>
      <c r="C370" s="51"/>
      <c r="D370" s="51"/>
      <c r="E370" s="51"/>
      <c r="F370" s="51"/>
      <c r="G370" s="51"/>
      <c r="H370" s="52"/>
    </row>
    <row r="371" spans="2:8" ht="12.75">
      <c r="B371" s="51"/>
      <c r="C371" s="51"/>
      <c r="D371" s="51"/>
      <c r="E371" s="51"/>
      <c r="F371" s="51"/>
      <c r="G371" s="51"/>
      <c r="H371" s="52"/>
    </row>
    <row r="372" spans="2:8" ht="12.75">
      <c r="B372" s="51"/>
      <c r="C372" s="51"/>
      <c r="D372" s="51"/>
      <c r="E372" s="51"/>
      <c r="F372" s="51"/>
      <c r="G372" s="51"/>
      <c r="H372" s="52"/>
    </row>
    <row r="373" spans="2:8" ht="12.75">
      <c r="B373" s="51"/>
      <c r="C373" s="51"/>
      <c r="D373" s="51"/>
      <c r="E373" s="51"/>
      <c r="F373" s="51"/>
      <c r="G373" s="51"/>
      <c r="H373" s="52"/>
    </row>
    <row r="374" spans="2:8" ht="12.75">
      <c r="B374" s="51"/>
      <c r="C374" s="51"/>
      <c r="D374" s="51"/>
      <c r="E374" s="51"/>
      <c r="F374" s="51"/>
      <c r="G374" s="51"/>
      <c r="H374" s="52"/>
    </row>
    <row r="375" spans="2:8" ht="12.75">
      <c r="B375" s="51"/>
      <c r="C375" s="51"/>
      <c r="D375" s="51"/>
      <c r="E375" s="51"/>
      <c r="F375" s="51"/>
      <c r="G375" s="51"/>
      <c r="H375" s="52"/>
    </row>
    <row r="376" spans="2:8" ht="12.75">
      <c r="B376" s="51"/>
      <c r="C376" s="51"/>
      <c r="D376" s="51"/>
      <c r="E376" s="51"/>
      <c r="F376" s="51"/>
      <c r="G376" s="51"/>
      <c r="H376" s="52"/>
    </row>
    <row r="377" spans="2:8" ht="12.75">
      <c r="B377" s="51"/>
      <c r="C377" s="51"/>
      <c r="D377" s="51"/>
      <c r="E377" s="51"/>
      <c r="F377" s="51"/>
      <c r="G377" s="51"/>
      <c r="H377" s="52"/>
    </row>
    <row r="378" spans="2:8" ht="12.75">
      <c r="B378" s="51"/>
      <c r="C378" s="51"/>
      <c r="D378" s="51"/>
      <c r="E378" s="51"/>
      <c r="F378" s="51"/>
      <c r="G378" s="51"/>
      <c r="H378" s="52"/>
    </row>
    <row r="379" spans="2:8" ht="12.75">
      <c r="B379" s="51"/>
      <c r="C379" s="51"/>
      <c r="D379" s="51"/>
      <c r="E379" s="51"/>
      <c r="F379" s="51"/>
      <c r="G379" s="51"/>
      <c r="H379" s="52"/>
    </row>
    <row r="380" spans="2:8" ht="12.75">
      <c r="B380" s="51"/>
      <c r="C380" s="51"/>
      <c r="D380" s="51"/>
      <c r="E380" s="51"/>
      <c r="F380" s="51"/>
      <c r="G380" s="51"/>
      <c r="H380" s="52"/>
    </row>
    <row r="381" spans="2:8" ht="12.75">
      <c r="B381" s="51"/>
      <c r="C381" s="51"/>
      <c r="D381" s="51"/>
      <c r="E381" s="51"/>
      <c r="F381" s="51"/>
      <c r="G381" s="51"/>
      <c r="H381" s="52"/>
    </row>
    <row r="382" spans="2:8" ht="12.75">
      <c r="B382" s="51"/>
      <c r="C382" s="51"/>
      <c r="D382" s="51"/>
      <c r="E382" s="51"/>
      <c r="F382" s="51"/>
      <c r="G382" s="51"/>
      <c r="H382" s="52"/>
    </row>
    <row r="383" spans="2:8" ht="12.75">
      <c r="B383" s="51"/>
      <c r="C383" s="51"/>
      <c r="D383" s="51"/>
      <c r="E383" s="51"/>
      <c r="F383" s="51"/>
      <c r="G383" s="51"/>
      <c r="H383" s="52"/>
    </row>
    <row r="384" spans="2:8" ht="12.75">
      <c r="B384" s="51"/>
      <c r="C384" s="51"/>
      <c r="D384" s="51"/>
      <c r="E384" s="51"/>
      <c r="F384" s="51"/>
      <c r="G384" s="51"/>
      <c r="H384" s="52"/>
    </row>
    <row r="385" spans="2:8" ht="12.75">
      <c r="B385" s="51"/>
      <c r="C385" s="51"/>
      <c r="D385" s="51"/>
      <c r="E385" s="51"/>
      <c r="F385" s="51"/>
      <c r="G385" s="51"/>
      <c r="H385" s="52"/>
    </row>
    <row r="386" spans="2:8" ht="12.75">
      <c r="B386" s="51"/>
      <c r="C386" s="51"/>
      <c r="D386" s="51"/>
      <c r="E386" s="51"/>
      <c r="F386" s="51"/>
      <c r="G386" s="51"/>
      <c r="H386" s="52"/>
    </row>
    <row r="387" spans="2:8" ht="12.75">
      <c r="B387" s="51"/>
      <c r="C387" s="51"/>
      <c r="D387" s="51"/>
      <c r="E387" s="51"/>
      <c r="F387" s="51"/>
      <c r="G387" s="51"/>
      <c r="H387" s="52"/>
    </row>
    <row r="388" spans="2:8" ht="12.75">
      <c r="B388" s="51"/>
      <c r="C388" s="51"/>
      <c r="D388" s="51"/>
      <c r="E388" s="51"/>
      <c r="F388" s="51"/>
      <c r="G388" s="51"/>
      <c r="H388" s="52"/>
    </row>
    <row r="389" spans="2:8" ht="12.75">
      <c r="B389" s="51"/>
      <c r="C389" s="51"/>
      <c r="D389" s="51"/>
      <c r="E389" s="51"/>
      <c r="F389" s="51"/>
      <c r="G389" s="51"/>
      <c r="H389" s="52"/>
    </row>
    <row r="390" spans="2:8" ht="12.75">
      <c r="B390" s="51"/>
      <c r="C390" s="51"/>
      <c r="D390" s="51"/>
      <c r="E390" s="51"/>
      <c r="F390" s="51"/>
      <c r="G390" s="51"/>
      <c r="H390" s="52"/>
    </row>
    <row r="391" spans="2:8" ht="12.75">
      <c r="B391" s="51"/>
      <c r="C391" s="51"/>
      <c r="D391" s="51"/>
      <c r="E391" s="51"/>
      <c r="F391" s="51"/>
      <c r="G391" s="51"/>
      <c r="H391" s="52"/>
    </row>
    <row r="392" spans="2:8" ht="12.75">
      <c r="B392" s="51"/>
      <c r="C392" s="51"/>
      <c r="D392" s="51"/>
      <c r="E392" s="51"/>
      <c r="F392" s="51"/>
      <c r="G392" s="51"/>
      <c r="H392" s="52"/>
    </row>
    <row r="393" spans="2:8" ht="12.75">
      <c r="B393" s="51"/>
      <c r="C393" s="51"/>
      <c r="D393" s="51"/>
      <c r="E393" s="51"/>
      <c r="F393" s="51"/>
      <c r="G393" s="51"/>
      <c r="H393" s="52"/>
    </row>
    <row r="394" spans="2:8" ht="12.75">
      <c r="B394" s="51"/>
      <c r="C394" s="51"/>
      <c r="D394" s="51"/>
      <c r="E394" s="51"/>
      <c r="F394" s="51"/>
      <c r="G394" s="51"/>
      <c r="H394" s="52"/>
    </row>
    <row r="395" spans="2:8" ht="12.75">
      <c r="B395" s="51"/>
      <c r="C395" s="51"/>
      <c r="D395" s="51"/>
      <c r="E395" s="51"/>
      <c r="F395" s="51"/>
      <c r="G395" s="51"/>
      <c r="H395" s="52"/>
    </row>
    <row r="396" spans="2:8" ht="12.75">
      <c r="B396" s="51"/>
      <c r="C396" s="51"/>
      <c r="D396" s="51"/>
      <c r="E396" s="51"/>
      <c r="F396" s="51"/>
      <c r="G396" s="51"/>
      <c r="H396" s="52"/>
    </row>
    <row r="397" spans="2:8" ht="12.75">
      <c r="B397" s="51"/>
      <c r="C397" s="51"/>
      <c r="D397" s="51"/>
      <c r="E397" s="51"/>
      <c r="F397" s="51"/>
      <c r="G397" s="51"/>
      <c r="H397" s="52"/>
    </row>
    <row r="398" spans="2:8" ht="12.75">
      <c r="B398" s="51"/>
      <c r="C398" s="51"/>
      <c r="D398" s="51"/>
      <c r="E398" s="51"/>
      <c r="F398" s="51"/>
      <c r="G398" s="51"/>
      <c r="H398" s="52"/>
    </row>
    <row r="399" spans="2:8" ht="12.75">
      <c r="B399" s="51"/>
      <c r="C399" s="51"/>
      <c r="D399" s="51"/>
      <c r="E399" s="51"/>
      <c r="F399" s="51"/>
      <c r="G399" s="51"/>
      <c r="H399" s="52"/>
    </row>
    <row r="400" spans="2:8" ht="12.75">
      <c r="B400" s="51"/>
      <c r="C400" s="51"/>
      <c r="D400" s="51"/>
      <c r="E400" s="51"/>
      <c r="F400" s="51"/>
      <c r="G400" s="51"/>
      <c r="H400" s="52"/>
    </row>
    <row r="401" spans="2:8" ht="12.75">
      <c r="B401" s="51"/>
      <c r="C401" s="51"/>
      <c r="D401" s="51"/>
      <c r="E401" s="51"/>
      <c r="F401" s="51"/>
      <c r="G401" s="51"/>
      <c r="H401" s="52"/>
    </row>
    <row r="402" spans="2:8" ht="12.75">
      <c r="B402" s="51"/>
      <c r="C402" s="51"/>
      <c r="D402" s="51"/>
      <c r="E402" s="51"/>
      <c r="F402" s="51"/>
      <c r="G402" s="51"/>
      <c r="H402" s="52"/>
    </row>
    <row r="403" spans="2:8" ht="12.75">
      <c r="B403" s="51"/>
      <c r="C403" s="51"/>
      <c r="D403" s="51"/>
      <c r="E403" s="51"/>
      <c r="F403" s="51"/>
      <c r="G403" s="51"/>
      <c r="H403" s="52"/>
    </row>
    <row r="404" spans="2:8" ht="12.75">
      <c r="B404" s="51"/>
      <c r="C404" s="51"/>
      <c r="D404" s="51"/>
      <c r="E404" s="51"/>
      <c r="F404" s="51"/>
      <c r="G404" s="51"/>
      <c r="H404" s="52"/>
    </row>
    <row r="405" spans="2:8" ht="12.75">
      <c r="B405" s="51"/>
      <c r="C405" s="51"/>
      <c r="D405" s="51"/>
      <c r="E405" s="51"/>
      <c r="F405" s="51"/>
      <c r="G405" s="51"/>
      <c r="H405" s="52"/>
    </row>
    <row r="406" spans="2:8" ht="12.75">
      <c r="B406" s="51"/>
      <c r="C406" s="51"/>
      <c r="D406" s="51"/>
      <c r="E406" s="51"/>
      <c r="F406" s="51"/>
      <c r="G406" s="51"/>
      <c r="H406" s="52"/>
    </row>
    <row r="407" spans="2:8" ht="12.75">
      <c r="B407" s="51"/>
      <c r="C407" s="51"/>
      <c r="D407" s="51"/>
      <c r="E407" s="51"/>
      <c r="F407" s="51"/>
      <c r="G407" s="51"/>
      <c r="H407" s="52"/>
    </row>
    <row r="408" spans="2:8" ht="12.75">
      <c r="B408" s="51"/>
      <c r="C408" s="51"/>
      <c r="D408" s="51"/>
      <c r="E408" s="51"/>
      <c r="F408" s="51"/>
      <c r="G408" s="51"/>
      <c r="H408" s="52"/>
    </row>
    <row r="409" spans="2:8" ht="12.75">
      <c r="B409" s="51"/>
      <c r="C409" s="51"/>
      <c r="D409" s="51"/>
      <c r="E409" s="51"/>
      <c r="F409" s="51"/>
      <c r="G409" s="51"/>
      <c r="H409" s="52"/>
    </row>
    <row r="410" spans="2:8" ht="12.75">
      <c r="B410" s="51"/>
      <c r="C410" s="51"/>
      <c r="D410" s="51"/>
      <c r="E410" s="51"/>
      <c r="F410" s="51"/>
      <c r="G410" s="51"/>
      <c r="H410" s="52"/>
    </row>
    <row r="411" spans="2:8" ht="12.75">
      <c r="B411" s="51"/>
      <c r="C411" s="51"/>
      <c r="D411" s="51"/>
      <c r="E411" s="51"/>
      <c r="F411" s="51"/>
      <c r="G411" s="51"/>
      <c r="H411" s="52"/>
    </row>
    <row r="412" spans="2:8" ht="12.75">
      <c r="B412" s="51"/>
      <c r="C412" s="51"/>
      <c r="D412" s="51"/>
      <c r="E412" s="51"/>
      <c r="F412" s="51"/>
      <c r="G412" s="51"/>
      <c r="H412" s="52"/>
    </row>
    <row r="413" spans="2:8" ht="12.75">
      <c r="B413" s="51"/>
      <c r="C413" s="51"/>
      <c r="D413" s="51"/>
      <c r="E413" s="51"/>
      <c r="F413" s="51"/>
      <c r="G413" s="51"/>
      <c r="H413" s="52"/>
    </row>
    <row r="414" spans="2:8" ht="12.75">
      <c r="B414" s="51"/>
      <c r="C414" s="51"/>
      <c r="D414" s="51"/>
      <c r="E414" s="51"/>
      <c r="F414" s="51"/>
      <c r="G414" s="51"/>
      <c r="H414" s="52"/>
    </row>
    <row r="415" spans="2:8" ht="12.75">
      <c r="B415" s="51"/>
      <c r="C415" s="51"/>
      <c r="D415" s="51"/>
      <c r="E415" s="51"/>
      <c r="F415" s="51"/>
      <c r="G415" s="51"/>
      <c r="H415" s="52"/>
    </row>
    <row r="416" spans="2:8" ht="12.75">
      <c r="B416" s="51"/>
      <c r="C416" s="51"/>
      <c r="D416" s="51"/>
      <c r="E416" s="51"/>
      <c r="F416" s="51"/>
      <c r="G416" s="51"/>
      <c r="H416" s="52"/>
    </row>
    <row r="417" spans="2:8" ht="12.75">
      <c r="B417" s="51"/>
      <c r="C417" s="51"/>
      <c r="D417" s="51"/>
      <c r="E417" s="51"/>
      <c r="F417" s="51"/>
      <c r="G417" s="51"/>
      <c r="H417" s="52"/>
    </row>
    <row r="418" spans="2:8" ht="12.75">
      <c r="B418" s="51"/>
      <c r="C418" s="51"/>
      <c r="D418" s="51"/>
      <c r="E418" s="51"/>
      <c r="F418" s="51"/>
      <c r="G418" s="51"/>
      <c r="H418" s="52"/>
    </row>
    <row r="419" spans="2:8" ht="12.75">
      <c r="B419" s="51"/>
      <c r="C419" s="51"/>
      <c r="D419" s="51"/>
      <c r="E419" s="51"/>
      <c r="F419" s="51"/>
      <c r="G419" s="51"/>
      <c r="H419" s="52"/>
    </row>
    <row r="420" spans="2:8" ht="12.75">
      <c r="B420" s="51"/>
      <c r="C420" s="51"/>
      <c r="D420" s="51"/>
      <c r="E420" s="51"/>
      <c r="F420" s="51"/>
      <c r="G420" s="51"/>
      <c r="H420" s="52"/>
    </row>
    <row r="421" spans="2:8" ht="12.75">
      <c r="B421" s="51"/>
      <c r="C421" s="51"/>
      <c r="D421" s="51"/>
      <c r="E421" s="51"/>
      <c r="F421" s="51"/>
      <c r="G421" s="51"/>
      <c r="H421" s="52"/>
    </row>
    <row r="422" spans="2:8" ht="12.75">
      <c r="B422" s="51"/>
      <c r="C422" s="51"/>
      <c r="D422" s="51"/>
      <c r="E422" s="51"/>
      <c r="F422" s="51"/>
      <c r="G422" s="51"/>
      <c r="H422" s="52"/>
    </row>
    <row r="423" spans="2:8" ht="12.75">
      <c r="B423" s="51"/>
      <c r="C423" s="51"/>
      <c r="D423" s="51"/>
      <c r="E423" s="51"/>
      <c r="F423" s="51"/>
      <c r="G423" s="51"/>
      <c r="H423" s="52"/>
    </row>
    <row r="424" spans="2:8" ht="12.75">
      <c r="B424" s="51"/>
      <c r="C424" s="51"/>
      <c r="D424" s="51"/>
      <c r="E424" s="51"/>
      <c r="F424" s="51"/>
      <c r="G424" s="51"/>
      <c r="H424" s="52"/>
    </row>
    <row r="425" spans="2:8" ht="12.75">
      <c r="B425" s="51"/>
      <c r="C425" s="51"/>
      <c r="D425" s="51"/>
      <c r="E425" s="51"/>
      <c r="F425" s="51"/>
      <c r="G425" s="51"/>
      <c r="H425" s="52"/>
    </row>
    <row r="426" spans="2:8" ht="12.75">
      <c r="B426" s="51"/>
      <c r="C426" s="51"/>
      <c r="D426" s="51"/>
      <c r="E426" s="51"/>
      <c r="F426" s="51"/>
      <c r="G426" s="51"/>
      <c r="H426" s="52"/>
    </row>
    <row r="427" spans="2:8" ht="12.75">
      <c r="B427" s="51"/>
      <c r="C427" s="51"/>
      <c r="D427" s="51"/>
      <c r="E427" s="51"/>
      <c r="F427" s="51"/>
      <c r="G427" s="51"/>
      <c r="H427" s="52"/>
    </row>
    <row r="428" spans="2:8" ht="12.75">
      <c r="B428" s="51"/>
      <c r="C428" s="51"/>
      <c r="D428" s="51"/>
      <c r="E428" s="51"/>
      <c r="F428" s="51"/>
      <c r="G428" s="51"/>
      <c r="H428" s="52"/>
    </row>
    <row r="429" spans="2:8" ht="12.75">
      <c r="B429" s="51"/>
      <c r="C429" s="51"/>
      <c r="D429" s="51"/>
      <c r="E429" s="51"/>
      <c r="F429" s="51"/>
      <c r="G429" s="51"/>
      <c r="H429" s="52"/>
    </row>
    <row r="430" spans="2:8" ht="12.75">
      <c r="B430" s="51"/>
      <c r="C430" s="51"/>
      <c r="D430" s="51"/>
      <c r="E430" s="51"/>
      <c r="F430" s="51"/>
      <c r="G430" s="51"/>
      <c r="H430" s="52"/>
    </row>
    <row r="431" spans="2:8" ht="12.75">
      <c r="B431" s="51"/>
      <c r="C431" s="51"/>
      <c r="D431" s="51"/>
      <c r="E431" s="51"/>
      <c r="F431" s="51"/>
      <c r="G431" s="51"/>
      <c r="H431" s="52"/>
    </row>
    <row r="432" spans="2:8" ht="12.75">
      <c r="B432" s="51"/>
      <c r="C432" s="51"/>
      <c r="D432" s="51"/>
      <c r="E432" s="51"/>
      <c r="F432" s="51"/>
      <c r="G432" s="51"/>
      <c r="H432" s="52"/>
    </row>
    <row r="433" spans="2:8" ht="12.75">
      <c r="B433" s="51"/>
      <c r="C433" s="51"/>
      <c r="D433" s="51"/>
      <c r="E433" s="51"/>
      <c r="F433" s="51"/>
      <c r="G433" s="51"/>
      <c r="H433" s="52"/>
    </row>
    <row r="434" spans="2:8" ht="12.75">
      <c r="B434" s="51"/>
      <c r="C434" s="51"/>
      <c r="D434" s="51"/>
      <c r="E434" s="51"/>
      <c r="F434" s="51"/>
      <c r="G434" s="51"/>
      <c r="H434" s="52"/>
    </row>
    <row r="435" spans="2:8" ht="12.75">
      <c r="B435" s="51"/>
      <c r="C435" s="51"/>
      <c r="D435" s="51"/>
      <c r="E435" s="51"/>
      <c r="F435" s="51"/>
      <c r="G435" s="51"/>
      <c r="H435" s="52"/>
    </row>
    <row r="436" spans="2:8" ht="12.75">
      <c r="B436" s="51"/>
      <c r="C436" s="51"/>
      <c r="D436" s="51"/>
      <c r="E436" s="51"/>
      <c r="F436" s="51"/>
      <c r="G436" s="51"/>
      <c r="H436" s="52"/>
    </row>
    <row r="437" spans="2:8" ht="12.75">
      <c r="B437" s="51"/>
      <c r="C437" s="51"/>
      <c r="D437" s="51"/>
      <c r="E437" s="51"/>
      <c r="F437" s="51"/>
      <c r="G437" s="51"/>
      <c r="H437" s="52"/>
    </row>
    <row r="438" spans="2:8" ht="12.75">
      <c r="B438" s="51"/>
      <c r="C438" s="51"/>
      <c r="D438" s="51"/>
      <c r="E438" s="51"/>
      <c r="F438" s="51"/>
      <c r="G438" s="51"/>
      <c r="H438" s="52"/>
    </row>
    <row r="439" spans="2:8" ht="12.75">
      <c r="B439" s="51"/>
      <c r="C439" s="51"/>
      <c r="D439" s="51"/>
      <c r="E439" s="51"/>
      <c r="F439" s="51"/>
      <c r="G439" s="51"/>
      <c r="H439" s="52"/>
    </row>
    <row r="440" spans="2:8" ht="12.75">
      <c r="B440" s="51"/>
      <c r="C440" s="51"/>
      <c r="D440" s="51"/>
      <c r="E440" s="51"/>
      <c r="F440" s="51"/>
      <c r="G440" s="51"/>
      <c r="H440" s="52"/>
    </row>
    <row r="441" spans="2:8" ht="12.75">
      <c r="B441" s="51"/>
      <c r="C441" s="51"/>
      <c r="D441" s="51"/>
      <c r="E441" s="51"/>
      <c r="F441" s="51"/>
      <c r="G441" s="51"/>
      <c r="H441" s="52"/>
    </row>
    <row r="442" spans="2:8" ht="12.75">
      <c r="B442" s="51"/>
      <c r="C442" s="51"/>
      <c r="D442" s="51"/>
      <c r="E442" s="51"/>
      <c r="F442" s="51"/>
      <c r="G442" s="51"/>
      <c r="H442" s="52"/>
    </row>
    <row r="443" spans="2:8" ht="12.75">
      <c r="B443" s="51"/>
      <c r="C443" s="51"/>
      <c r="D443" s="51"/>
      <c r="E443" s="51"/>
      <c r="F443" s="51"/>
      <c r="G443" s="51"/>
      <c r="H443" s="52"/>
    </row>
    <row r="444" spans="2:8" ht="12.75">
      <c r="B444" s="51"/>
      <c r="C444" s="51"/>
      <c r="D444" s="51"/>
      <c r="E444" s="51"/>
      <c r="F444" s="51"/>
      <c r="G444" s="51"/>
      <c r="H444" s="52"/>
    </row>
    <row r="445" spans="2:8" ht="12.75">
      <c r="B445" s="51"/>
      <c r="C445" s="51"/>
      <c r="D445" s="51"/>
      <c r="E445" s="51"/>
      <c r="F445" s="51"/>
      <c r="G445" s="51"/>
      <c r="H445" s="52"/>
    </row>
    <row r="446" spans="2:8" ht="12.75">
      <c r="B446" s="51"/>
      <c r="C446" s="51"/>
      <c r="D446" s="51"/>
      <c r="E446" s="51"/>
      <c r="F446" s="51"/>
      <c r="G446" s="51"/>
      <c r="H446" s="52"/>
    </row>
    <row r="447" spans="2:8" ht="12.75">
      <c r="B447" s="51"/>
      <c r="C447" s="51"/>
      <c r="D447" s="51"/>
      <c r="E447" s="51"/>
      <c r="F447" s="51"/>
      <c r="G447" s="51"/>
      <c r="H447" s="52"/>
    </row>
    <row r="448" spans="2:8" ht="12.75">
      <c r="B448" s="51"/>
      <c r="C448" s="51"/>
      <c r="D448" s="51"/>
      <c r="E448" s="51"/>
      <c r="F448" s="51"/>
      <c r="G448" s="51"/>
      <c r="H448" s="52"/>
    </row>
    <row r="449" spans="2:8" ht="12.75">
      <c r="B449" s="51"/>
      <c r="C449" s="51"/>
      <c r="D449" s="51"/>
      <c r="E449" s="51"/>
      <c r="F449" s="51"/>
      <c r="G449" s="51"/>
      <c r="H449" s="52"/>
    </row>
    <row r="450" spans="2:8" ht="12.75">
      <c r="B450" s="51"/>
      <c r="C450" s="51"/>
      <c r="D450" s="51"/>
      <c r="E450" s="51"/>
      <c r="F450" s="51"/>
      <c r="G450" s="51"/>
      <c r="H450" s="52"/>
    </row>
  </sheetData>
  <sheetProtection/>
  <autoFilter ref="B8:H200"/>
  <mergeCells count="3">
    <mergeCell ref="A5:H5"/>
    <mergeCell ref="A6:H6"/>
    <mergeCell ref="L7:N7"/>
  </mergeCells>
  <printOptions/>
  <pageMargins left="0.1968503937007874" right="0.1968503937007874" top="0.1968503937007874" bottom="0.1968503937007874" header="0" footer="0"/>
  <pageSetup fitToHeight="29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2013-12-30T09:39:59Z</cp:lastPrinted>
  <dcterms:created xsi:type="dcterms:W3CDTF">2006-01-02T09:39:36Z</dcterms:created>
  <dcterms:modified xsi:type="dcterms:W3CDTF">2013-12-30T11:38:22Z</dcterms:modified>
  <cp:category/>
  <cp:version/>
  <cp:contentType/>
  <cp:contentStatus/>
</cp:coreProperties>
</file>