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60" windowWidth="12384" windowHeight="7812" activeTab="0"/>
  </bookViews>
  <sheets>
    <sheet name="в решение" sheetId="1" r:id="rId1"/>
  </sheets>
  <definedNames>
    <definedName name="_xlnm._FilterDatabase" localSheetId="0" hidden="1">'в решение'!$B$8:$H$529</definedName>
    <definedName name="_xlnm.Print_Area" localSheetId="0">'в решение'!$A$1:$H$532</definedName>
  </definedNames>
  <calcPr fullCalcOnLoad="1"/>
</workbook>
</file>

<file path=xl/sharedStrings.xml><?xml version="1.0" encoding="utf-8"?>
<sst xmlns="http://schemas.openxmlformats.org/spreadsheetml/2006/main" count="2852" uniqueCount="327">
  <si>
    <t>Другие общегосударственные вопросы</t>
  </si>
  <si>
    <t>Национальная экономика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</si>
  <si>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</si>
  <si>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</si>
  <si>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</si>
  <si>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</si>
  <si>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</si>
  <si>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</si>
  <si>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</si>
  <si>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ВСЕГО</t>
  </si>
  <si>
    <t>Раздел</t>
  </si>
  <si>
    <t>Подраздел</t>
  </si>
  <si>
    <t>КЦСР</t>
  </si>
  <si>
    <t>КВР</t>
  </si>
  <si>
    <t>Код гл.</t>
  </si>
  <si>
    <t>09</t>
  </si>
  <si>
    <t>01</t>
  </si>
  <si>
    <t>4700000</t>
  </si>
  <si>
    <t>04</t>
  </si>
  <si>
    <t>10</t>
  </si>
  <si>
    <t>03</t>
  </si>
  <si>
    <t>02</t>
  </si>
  <si>
    <t>06</t>
  </si>
  <si>
    <t>08</t>
  </si>
  <si>
    <t>07</t>
  </si>
  <si>
    <t>4230000</t>
  </si>
  <si>
    <t>4400000</t>
  </si>
  <si>
    <t>4200000</t>
  </si>
  <si>
    <t>Детские дошкольные учреждения</t>
  </si>
  <si>
    <t>4210000</t>
  </si>
  <si>
    <t>4520000</t>
  </si>
  <si>
    <t>05</t>
  </si>
  <si>
    <t>000</t>
  </si>
  <si>
    <t>00</t>
  </si>
  <si>
    <t>5120000</t>
  </si>
  <si>
    <t>Наименование получателей бюджетных средств и их структурные подразделения</t>
  </si>
  <si>
    <t>к Решению Совета Урупского муниципального района</t>
  </si>
  <si>
    <t>Сельское хозяйство и рыболовство</t>
  </si>
  <si>
    <t>311</t>
  </si>
  <si>
    <t>353</t>
  </si>
  <si>
    <t>354</t>
  </si>
  <si>
    <t>Резервные фонды</t>
  </si>
  <si>
    <t>5200000</t>
  </si>
  <si>
    <t>Учреждения по внешкольной работе с детьми</t>
  </si>
  <si>
    <t>Пенсионное обеспечение</t>
  </si>
  <si>
    <t>Ведомственная структура  расходов бюджета</t>
  </si>
  <si>
    <t>Общегосударственные вопросы</t>
  </si>
  <si>
    <t>Центральный аппарат</t>
  </si>
  <si>
    <t>14</t>
  </si>
  <si>
    <t>Осуществление государственных полномочий  КЧР по образованию и организационной деятельности административных комиссий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</si>
  <si>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</si>
  <si>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</si>
  <si>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</si>
  <si>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</si>
  <si>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Физическая культура и спорт</t>
  </si>
  <si>
    <t>Физкультурно-оздоровительная работа и спортивные мероприятия</t>
  </si>
  <si>
    <t>5129700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</si>
  <si>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</si>
  <si>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</si>
  <si>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4709900</t>
  </si>
  <si>
    <t>4239900</t>
  </si>
  <si>
    <t>Школы-детские  сады, школы начальные, неполные средние и средние</t>
  </si>
  <si>
    <t>4219900</t>
  </si>
  <si>
    <t>Культура, кинематография и средства массовой информации</t>
  </si>
  <si>
    <t>4209900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</si>
  <si>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</si>
  <si>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4529900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</si>
  <si>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</si>
  <si>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</si>
  <si>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</si>
  <si>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</si>
  <si>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</si>
  <si>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5201310</t>
  </si>
  <si>
    <t>Материальное обеспечение приемной семьи</t>
  </si>
  <si>
    <t>4409900</t>
  </si>
  <si>
    <t>0700000</t>
  </si>
  <si>
    <t>0700500</t>
  </si>
  <si>
    <t>Оплата труда приемного родителя</t>
  </si>
  <si>
    <t>5201312</t>
  </si>
  <si>
    <t>Стационарная медицинская помощь</t>
  </si>
  <si>
    <t>5201320</t>
  </si>
  <si>
    <t>Другие вопросы в области социальной политики</t>
  </si>
  <si>
    <t>Оплата потребления электрической энергии</t>
  </si>
  <si>
    <t>Оплата водоснабжения и водоотведения</t>
  </si>
  <si>
    <t>Приобретение продуктов питания</t>
  </si>
  <si>
    <t>Жилищно-коммунальное хозяйство</t>
  </si>
  <si>
    <t>5222400</t>
  </si>
  <si>
    <t>Другие вопросы в области жилищно-коммунального хозяйства</t>
  </si>
  <si>
    <t>510</t>
  </si>
  <si>
    <t xml:space="preserve">Выплаты семьям опекунов на содержание подопечных детей </t>
  </si>
  <si>
    <t>Региональные целевые программы</t>
  </si>
  <si>
    <t>Иные  безвозмездные и безвозвратные перечисления</t>
  </si>
  <si>
    <t>11</t>
  </si>
  <si>
    <t>355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</si>
  <si>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</si>
  <si>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</si>
  <si>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0021200</t>
  </si>
  <si>
    <t>356</t>
  </si>
  <si>
    <t>Доплаты к пенсиям, дополнительное пенсионное обеспечение</t>
  </si>
  <si>
    <t>4910000</t>
  </si>
  <si>
    <t>Доплаты к пенсии государственных служащих субъектов РФ и муниципальных служащих</t>
  </si>
  <si>
    <t>4910100</t>
  </si>
  <si>
    <t xml:space="preserve">Социальная помощь </t>
  </si>
  <si>
    <t>5050000</t>
  </si>
  <si>
    <t>Ежемесячное  пособие на ребенка</t>
  </si>
  <si>
    <t>5055510</t>
  </si>
  <si>
    <t>5055520</t>
  </si>
  <si>
    <t>5055521</t>
  </si>
  <si>
    <t>Обеспечение мер социальной поддержки труженников тыла</t>
  </si>
  <si>
    <t>5055522</t>
  </si>
  <si>
    <t>Обеспечение мер социальной поддержки реабилитированных лиц и лиц, признанных пострадавшими от политических репрессий</t>
  </si>
  <si>
    <t>5055530</t>
  </si>
  <si>
    <t>5054800</t>
  </si>
  <si>
    <t>357</t>
  </si>
  <si>
    <t>Обеспечение деятельности финансовых, налоговых и таможенных органов  и органов финансового (финансово-бюджетного ) надзора</t>
  </si>
  <si>
    <t>Выравнивание бюджетной обеспеченности</t>
  </si>
  <si>
    <t>5160000</t>
  </si>
  <si>
    <t>5160100</t>
  </si>
  <si>
    <t>Выравнивание бюджетной обеспеченности поселений  из районного фонда финансовой поддержки</t>
  </si>
  <si>
    <t>358</t>
  </si>
  <si>
    <t>Библиотеки</t>
  </si>
  <si>
    <t>4420000</t>
  </si>
  <si>
    <t>4429900</t>
  </si>
  <si>
    <t>5054600</t>
  </si>
  <si>
    <t xml:space="preserve">Выплаты социального пособия на погребение и возмещение расходов по гарантированному перечню услуг по погребению </t>
  </si>
  <si>
    <t xml:space="preserve">Организация и осуществление деятельности по опеке и попечительству </t>
  </si>
  <si>
    <t>Осуществление государственных полномочий  КЧР по делам несовершеннолетних и защите их прав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</si>
  <si>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 муниципального района, расходов на учебники, учебные пособия и технические средства обучения</t>
  </si>
  <si>
    <t>Администрация Урупского муниципального района Карачаево-Черкесской Республики</t>
  </si>
  <si>
    <t>Совет Урупского муниципального района Карачаево-Черкесской Республики</t>
  </si>
  <si>
    <t>Управление труда и социального развития администрации Урупского муниципального района Карачаево-Черкесской Республики</t>
  </si>
  <si>
    <t>Финансовое управление администрации Урупского муниципального района Карачаево-Черкесской Республики</t>
  </si>
  <si>
    <t>Приобретение горюче-смазочных материалов, включая специальное топливо</t>
  </si>
  <si>
    <t>Глава местной администрации (исполнительно-распорядительного органа муниципального образования)</t>
  </si>
  <si>
    <t>0020800</t>
  </si>
  <si>
    <t>Другие виды транспорта</t>
  </si>
  <si>
    <t>3170000</t>
  </si>
  <si>
    <t xml:space="preserve">Субсидии на проведение отдельных мероприятий по другим видам транспорта </t>
  </si>
  <si>
    <t>3170100</t>
  </si>
  <si>
    <t>511</t>
  </si>
  <si>
    <t xml:space="preserve">Другие вопросы в области культуры, кинематограции </t>
  </si>
  <si>
    <t>13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</si>
  <si>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</si>
  <si>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</si>
  <si>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5220000</t>
  </si>
  <si>
    <t xml:space="preserve">Оплата потребления тепловой энергии </t>
  </si>
  <si>
    <t>120</t>
  </si>
  <si>
    <t>121</t>
  </si>
  <si>
    <t>122</t>
  </si>
  <si>
    <t>240</t>
  </si>
  <si>
    <t>Закупка товаров , работ и услуг в сфере  информационно-коммуникационных технологий</t>
  </si>
  <si>
    <t>242</t>
  </si>
  <si>
    <t>244</t>
  </si>
  <si>
    <t xml:space="preserve">Уплата налогов, сборов и иных платежей </t>
  </si>
  <si>
    <t>850</t>
  </si>
  <si>
    <t>Уплата налогов на имущество организаций  и земельного налога</t>
  </si>
  <si>
    <t>851</t>
  </si>
  <si>
    <t>Уплата прочих налогов, сборов  и иных платежей</t>
  </si>
  <si>
    <t>852</t>
  </si>
  <si>
    <t>0020404</t>
  </si>
  <si>
    <t>0020405</t>
  </si>
  <si>
    <t>0020425</t>
  </si>
  <si>
    <t>Резервные фонды местных администраций  по предупреждению и ликвидации  чрезвычайных ситуаций  и последствий  стихийных бедствий межмуниципального характера</t>
  </si>
  <si>
    <t xml:space="preserve">Резервные средства </t>
  </si>
  <si>
    <t>0070500</t>
  </si>
  <si>
    <t>870</t>
  </si>
  <si>
    <t>800</t>
  </si>
  <si>
    <t xml:space="preserve">Национальная безопасность и правоохранительная деятельность </t>
  </si>
  <si>
    <t xml:space="preserve">Предепреждение и ликвидация последствий  чрезвычайных ситуаций  природного и техногенного характера, гражданская оборона </t>
  </si>
  <si>
    <t>Предоставление субсидий бюджетным , автономным учреждениям и иным некомерческим организациям</t>
  </si>
  <si>
    <t>600</t>
  </si>
  <si>
    <t>Субсидии  бюджетным учреждениям</t>
  </si>
  <si>
    <t>610</t>
  </si>
  <si>
    <t>611</t>
  </si>
  <si>
    <t>Расходы на выплату персоналу  казенных учреждений</t>
  </si>
  <si>
    <t>110</t>
  </si>
  <si>
    <t>111</t>
  </si>
  <si>
    <t>Выплата ежемесячной денежной  компенсации педагогическим работникам в целях содействия их обеспечению книгоиздательской  продукцией и периодическими изданиями</t>
  </si>
  <si>
    <t>4239907</t>
  </si>
  <si>
    <t>112</t>
  </si>
  <si>
    <t>Расходы на выплату  персоналу казенных учреждений</t>
  </si>
  <si>
    <t>4239902</t>
  </si>
  <si>
    <t>4239904</t>
  </si>
  <si>
    <t>4219901</t>
  </si>
  <si>
    <t>4219902</t>
  </si>
  <si>
    <t>Приобретение всех видов котельно-печного топлива</t>
  </si>
  <si>
    <t xml:space="preserve">Культура, кинематография   </t>
  </si>
  <si>
    <t>Учреждения культуры и мероприятия  в сфере культуры и кинематографии</t>
  </si>
  <si>
    <t>4409902</t>
  </si>
  <si>
    <t>4409904</t>
  </si>
  <si>
    <t>4409905</t>
  </si>
  <si>
    <t>4409925</t>
  </si>
  <si>
    <t>Республиканская целевая программа "Обеспечением жильем молодых семей на 2011-2015 годы"</t>
  </si>
  <si>
    <t>Субсидии  гражданам на приобретение жилья</t>
  </si>
  <si>
    <t>322</t>
  </si>
  <si>
    <t>Физическая культура</t>
  </si>
  <si>
    <t xml:space="preserve">Мероприятия в области спорта  и физической культуре </t>
  </si>
  <si>
    <t xml:space="preserve">Другие вопросы в области физической культуре и спорта </t>
  </si>
  <si>
    <t>4209902</t>
  </si>
  <si>
    <t>4209903</t>
  </si>
  <si>
    <t>4209904</t>
  </si>
  <si>
    <t>4209905</t>
  </si>
  <si>
    <t>4209906</t>
  </si>
  <si>
    <t>4209907</t>
  </si>
  <si>
    <t>310</t>
  </si>
  <si>
    <t xml:space="preserve">Публичные  нормативные социальные выплаты гражданам </t>
  </si>
  <si>
    <t>Пособия и компенсации по публичным нормативным обязательствам</t>
  </si>
  <si>
    <t>313</t>
  </si>
  <si>
    <t xml:space="preserve">Социальные выплаты гражданам, кроме публичных нормативных социальных выплат </t>
  </si>
  <si>
    <t>320</t>
  </si>
  <si>
    <t>321</t>
  </si>
  <si>
    <t>Публичные нормативные социальные выплаты</t>
  </si>
  <si>
    <t>5050500</t>
  </si>
  <si>
    <t>Пособия и компенсации  по публичным нормативным обязательствам</t>
  </si>
  <si>
    <t>Обеспечение мер социальной поддержки многодетным семьям</t>
  </si>
  <si>
    <t xml:space="preserve">Публичные нормативные социальные выплаты гражданам </t>
  </si>
  <si>
    <t>5055511</t>
  </si>
  <si>
    <t>5055512</t>
  </si>
  <si>
    <t>5055513</t>
  </si>
  <si>
    <t xml:space="preserve">Обеспечение мер социальной поддержки ветеранов труда </t>
  </si>
  <si>
    <t>5055523</t>
  </si>
  <si>
    <t xml:space="preserve">Обеспечение мер социальной поддержки ветеранов труда  КЧР </t>
  </si>
  <si>
    <t>5055550</t>
  </si>
  <si>
    <t>5055551</t>
  </si>
  <si>
    <t>5055540</t>
  </si>
  <si>
    <t>5055541</t>
  </si>
  <si>
    <t>5055543</t>
  </si>
  <si>
    <t>5055532</t>
  </si>
  <si>
    <t>5055534</t>
  </si>
  <si>
    <t>5055531</t>
  </si>
  <si>
    <t>5055533</t>
  </si>
  <si>
    <t>5052200</t>
  </si>
  <si>
    <t>Предоставление коммунальных социальных выплат по оплате  коммунальных услуг гражданам</t>
  </si>
  <si>
    <t>Расходы на выплату персоналу государственных(муниципальных) органов</t>
  </si>
  <si>
    <t>Раходы на выплату компенсации по возмещению расходов на коммунальные услуги  работникам</t>
  </si>
  <si>
    <t>5160110</t>
  </si>
  <si>
    <t xml:space="preserve">Дотации  </t>
  </si>
  <si>
    <t>Дотация на выравнивание бюджетной обеспеченности</t>
  </si>
  <si>
    <t>4429903</t>
  </si>
  <si>
    <t>4429902</t>
  </si>
  <si>
    <t>4429904</t>
  </si>
  <si>
    <t>4429905</t>
  </si>
  <si>
    <t>Субсидии населению на оплату жилищно-коммунальных услуг</t>
  </si>
  <si>
    <t>Оплата жилищно -коммунальных услуг отдельным категориям граждан</t>
  </si>
  <si>
    <t>Обеспечение деятельности казенных учреждений</t>
  </si>
  <si>
    <t>4209910</t>
  </si>
  <si>
    <t>4529907</t>
  </si>
  <si>
    <t>4529925</t>
  </si>
  <si>
    <t>Приложение 7</t>
  </si>
  <si>
    <t>Муниципальное казенное  учреждение "Отдел по культуре, молодежной политике, физической культуре, спорту и туризму администрации Урупского муниципального района Карачаево-Черкесской Республики"</t>
  </si>
  <si>
    <t>Муниципальное казенное учреждение "Отдел образования администрации Урупского муниципального района Карачаево-Черкесской Республики"</t>
  </si>
  <si>
    <t>Муниципальное казенное учреждение "Централизованная библиотечная система при администрации Урупского муниципального района"</t>
  </si>
  <si>
    <t>0020417</t>
  </si>
  <si>
    <t>0020418</t>
  </si>
  <si>
    <t>0020419</t>
  </si>
  <si>
    <t>Муниципальная целевая программа "Обеспечение жильем молодых семей на 2011-2015 годы"</t>
  </si>
  <si>
    <t>7952100</t>
  </si>
  <si>
    <t>0020416</t>
  </si>
  <si>
    <t>Валя-11263,2</t>
  </si>
  <si>
    <t>Ира- 11577,4</t>
  </si>
  <si>
    <t>Целевые программы муниципальных образований</t>
  </si>
  <si>
    <t>7950000</t>
  </si>
  <si>
    <t>4709910</t>
  </si>
  <si>
    <t>Районная целевая программа «Развитие образования в Урупском муниципальном районе на 2011-2015 годы» и «Инновационный проект перспективного развития системы образования в Урупском муниципальном районе на 2011-2015 годы»</t>
  </si>
  <si>
    <t>7952300</t>
  </si>
  <si>
    <t>тыс. рублей</t>
  </si>
  <si>
    <t>5055566</t>
  </si>
  <si>
    <t>Субвенции</t>
  </si>
  <si>
    <t>530</t>
  </si>
  <si>
    <t>7952700</t>
  </si>
  <si>
    <t>Муниципальная целевая программа "Патриотическое воспитание граждан Урупского муниципального района на 2012-2016 годы"</t>
  </si>
  <si>
    <t>7952200</t>
  </si>
  <si>
    <t xml:space="preserve">Здравоохранение </t>
  </si>
  <si>
    <t>Муниципальна комплексная целевая программа "Комплексные меры противодействия злоупотреблению наркотическими средствами и их незаконнолму обороту в Урупском муниципальном районе на 2012-2015 годы"</t>
  </si>
  <si>
    <t>Расходы на выплату компенсации по возмещению расходов на коммунальные услуги  работникам</t>
  </si>
  <si>
    <t>Ежемесячное денежное вознаграждение за классное руководство</t>
  </si>
  <si>
    <t>5200900</t>
  </si>
  <si>
    <t>Муниципальная целевая программа "Доступная среда" на 2012-2015 годы в Урупском муниципальном районе</t>
  </si>
  <si>
    <t>7952500</t>
  </si>
  <si>
    <t>Муниципальная целевая программа "Привлечение молодых специалистов в сфере образования Урупского муниципального района на 2012-2015 годы"</t>
  </si>
  <si>
    <t>7952800</t>
  </si>
  <si>
    <t>Муниципальная целевая программа "Развитие физической культуры и спорта в Урупском муниципальном районе  на 2012-2016 годы"</t>
  </si>
  <si>
    <t>7952600</t>
  </si>
  <si>
    <t>Всего</t>
  </si>
  <si>
    <t>Урупского муниципального района на 2014 год</t>
  </si>
  <si>
    <t>Закупка товаров, работ, услуг в целях капитального ремонта государственного (муниципального имущества)</t>
  </si>
  <si>
    <t>243</t>
  </si>
  <si>
    <t>Осуществление государственных полномочий  по формированию, содержанию и использованию архивного фонда КЧР и муниципального архива</t>
  </si>
  <si>
    <t>Муниципальная целевая комплексная программа "Профилактика правонарушений в Урупском муниципальном районе на  2013-2015 годы"</t>
  </si>
  <si>
    <t>7952400</t>
  </si>
  <si>
    <t xml:space="preserve">Муниципальное казенное  учреждение  дополнительного образования "Детская школа искусств Урупского муниципального района" </t>
  </si>
  <si>
    <t>352</t>
  </si>
  <si>
    <t xml:space="preserve">Обеспечение  деятельности казенных учреждений </t>
  </si>
  <si>
    <t>4239910</t>
  </si>
  <si>
    <t>Обеспечение проведения выборов и референдумов</t>
  </si>
  <si>
    <t>0200000</t>
  </si>
  <si>
    <t>Проведение выборов и референдумов</t>
  </si>
  <si>
    <t>0200002</t>
  </si>
  <si>
    <t>Проведение выборов в представительные органы муниципальных образований</t>
  </si>
  <si>
    <t>Дорожное хозяйство (дорожные фонды)</t>
  </si>
  <si>
    <t>Дорожное хозяйство</t>
  </si>
  <si>
    <t>3150000</t>
  </si>
  <si>
    <t>Поддержка дорожного хозяйства</t>
  </si>
  <si>
    <t>3150200</t>
  </si>
  <si>
    <t>Капитальный ремонт</t>
  </si>
  <si>
    <t>3150204</t>
  </si>
  <si>
    <t>4209909</t>
  </si>
  <si>
    <t>Реализация программ дошкольного образования</t>
  </si>
  <si>
    <t>4219903</t>
  </si>
  <si>
    <t>4219904</t>
  </si>
  <si>
    <t>4219905</t>
  </si>
  <si>
    <t>4219908</t>
  </si>
  <si>
    <t>4219925</t>
  </si>
  <si>
    <t>4239903</t>
  </si>
  <si>
    <t>4239905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</si>
  <si>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</si>
  <si>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</si>
  <si>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 xml:space="preserve">Иные выплаты  персоналу казенных учреждений, за исключением фонда оплаты труда 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</si>
  <si>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</si>
  <si>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государственных (муниципальных) нужд</t>
  </si>
  <si>
    <t xml:space="preserve">Пособия, компенсации,меры социальной поддержки по публичным нормативным обязательствам </t>
  </si>
  <si>
    <t>Субсидии 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</t>
  </si>
  <si>
    <t>Субсидии  бюджетным учреждениям на финансовое обеспечение  государственного (муниципального) задания на оказание государственных (муниципальных) услуг (выполнение работ) (специализированная медицинская помощь)</t>
  </si>
  <si>
    <t>Иные бюджетные ассигнования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</si>
  <si>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</si>
  <si>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и иные социальные выплаты гражданам, кроме публичных нормативных обязательств</t>
  </si>
  <si>
    <t>от 12.11.2013  №32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</si>
</sst>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_-* #,##0.0_р_._-;\-* #,##0.0_р_._-;_-* &quot;-&quot;??_р_._-;_-@_-"/>
  </numFmts>
  <fonts count="28">
    <font>
      <sz val="10"/>
      <name val="Arial Cyr"/>
      <family val="0"/>
    </font>
    <font>
      <sz val="7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10" xfId="0" applyBorder="1" applyAlignment="1">
      <alignment/>
    </xf>
    <xf numFmtId="170" fontId="3" fillId="0" borderId="11" xfId="0" applyNumberFormat="1" applyFont="1" applyFill="1" applyBorder="1" applyAlignment="1">
      <alignment horizontal="center" vertical="center"/>
    </xf>
    <xf numFmtId="17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0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 vertical="center"/>
    </xf>
    <xf numFmtId="170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  <xf numFmtId="170" fontId="0" fillId="0" borderId="0" xfId="0" applyNumberFormat="1" applyAlignment="1">
      <alignment/>
    </xf>
    <xf numFmtId="170" fontId="7" fillId="21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0" fontId="0" fillId="0" borderId="12" xfId="0" applyNumberForma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70" fontId="3" fillId="11" borderId="11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70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170" fontId="7" fillId="0" borderId="18" xfId="0" applyNumberFormat="1" applyFont="1" applyFill="1" applyBorder="1" applyAlignment="1">
      <alignment horizontal="center" vertical="center"/>
    </xf>
    <xf numFmtId="0" fontId="0" fillId="21" borderId="0" xfId="0" applyFont="1" applyFill="1" applyAlignment="1">
      <alignment/>
    </xf>
    <xf numFmtId="170" fontId="7" fillId="21" borderId="10" xfId="0" applyNumberFormat="1" applyFont="1" applyFill="1" applyBorder="1" applyAlignment="1">
      <alignment horizontal="center" vertical="center"/>
    </xf>
    <xf numFmtId="170" fontId="3" fillId="21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21" borderId="0" xfId="0" applyFill="1" applyAlignment="1">
      <alignment/>
    </xf>
    <xf numFmtId="0" fontId="0" fillId="21" borderId="10" xfId="0" applyFill="1" applyBorder="1" applyAlignment="1">
      <alignment/>
    </xf>
    <xf numFmtId="170" fontId="7" fillId="24" borderId="11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170" fontId="3" fillId="24" borderId="11" xfId="0" applyNumberFormat="1" applyFont="1" applyFill="1" applyBorder="1" applyAlignment="1">
      <alignment horizontal="center" vertical="center"/>
    </xf>
    <xf numFmtId="170" fontId="7" fillId="24" borderId="10" xfId="0" applyNumberFormat="1" applyFont="1" applyFill="1" applyBorder="1" applyAlignment="1">
      <alignment horizontal="center" vertical="center"/>
    </xf>
    <xf numFmtId="170" fontId="7" fillId="21" borderId="0" xfId="0" applyNumberFormat="1" applyFont="1" applyFill="1" applyBorder="1" applyAlignment="1">
      <alignment horizontal="center" vertical="center"/>
    </xf>
    <xf numFmtId="170" fontId="3" fillId="21" borderId="10" xfId="0" applyNumberFormat="1" applyFont="1" applyFill="1" applyBorder="1" applyAlignment="1">
      <alignment horizontal="center" vertical="center"/>
    </xf>
    <xf numFmtId="164" fontId="7" fillId="24" borderId="19" xfId="0" applyNumberFormat="1" applyFont="1" applyFill="1" applyBorder="1" applyAlignment="1">
      <alignment horizontal="center" vertical="center"/>
    </xf>
    <xf numFmtId="170" fontId="7" fillId="24" borderId="0" xfId="0" applyNumberFormat="1" applyFont="1" applyFill="1" applyBorder="1" applyAlignment="1">
      <alignment horizontal="center" vertical="center"/>
    </xf>
    <xf numFmtId="170" fontId="7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0" fontId="7" fillId="0" borderId="0" xfId="0" applyNumberFormat="1" applyFont="1" applyFill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170" fontId="3" fillId="21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0"/>
  <sheetViews>
    <sheetView tabSelected="1" view="pageBreakPreview" zoomScaleSheetLayoutView="100" workbookViewId="0" topLeftCell="A1">
      <selection activeCell="C3" sqref="C3"/>
    </sheetView>
  </sheetViews>
  <sheetFormatPr defaultColWidth="9.00390625" defaultRowHeight="12.75"/>
  <cols>
    <col min="1" max="1" width="4.50390625" style="4" customWidth="1"/>
    <col min="2" max="2" width="47.50390625" style="5" customWidth="1"/>
    <col min="3" max="3" width="7.125" style="5" customWidth="1"/>
    <col min="4" max="5" width="5.125" style="5" customWidth="1"/>
    <col min="6" max="6" width="9.125" style="5" customWidth="1"/>
    <col min="7" max="7" width="6.375" style="5" customWidth="1"/>
    <col min="8" max="8" width="11.625" style="6" customWidth="1"/>
    <col min="9" max="9" width="0.12890625" style="0" hidden="1" customWidth="1"/>
    <col min="10" max="10" width="8.875" style="0" hidden="1" customWidth="1"/>
    <col min="11" max="11" width="12.50390625" style="0" hidden="1" customWidth="1"/>
    <col min="12" max="12" width="10.625" style="0" hidden="1" customWidth="1"/>
    <col min="13" max="13" width="0.12890625" style="0" hidden="1" customWidth="1"/>
    <col min="14" max="14" width="10.00390625" style="0" hidden="1" customWidth="1"/>
    <col min="15" max="15" width="10.50390625" style="0" hidden="1" customWidth="1"/>
    <col min="16" max="16" width="11.625" style="0" hidden="1" customWidth="1"/>
    <col min="17" max="17" width="9.50390625" style="0" hidden="1" customWidth="1"/>
    <col min="18" max="18" width="14.50390625" style="0" hidden="1" customWidth="1"/>
  </cols>
  <sheetData>
    <row r="1" spans="1:18" ht="12.75">
      <c r="A1" s="2"/>
      <c r="B1" s="3"/>
      <c r="C1" s="34" t="s">
        <v>248</v>
      </c>
      <c r="D1" s="34"/>
      <c r="E1" s="34"/>
      <c r="F1" s="34"/>
      <c r="G1" s="34"/>
      <c r="H1" s="34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2.75">
      <c r="A2" s="2"/>
      <c r="B2" s="3"/>
      <c r="C2" s="7" t="s">
        <v>36</v>
      </c>
      <c r="D2" s="7"/>
      <c r="E2" s="7"/>
      <c r="F2" s="7"/>
      <c r="G2" s="7"/>
      <c r="H2" s="7"/>
      <c r="I2" s="25" t="e">
        <f>#REF!-I3</f>
        <v>#REF!</v>
      </c>
      <c r="J2" s="1"/>
      <c r="K2" s="1"/>
      <c r="L2" s="1"/>
      <c r="M2" s="1"/>
      <c r="N2" s="1"/>
      <c r="O2" s="1"/>
      <c r="P2" s="1"/>
      <c r="Q2" s="1"/>
      <c r="R2" s="1"/>
    </row>
    <row r="3" spans="1:18" ht="12.75">
      <c r="A3" s="2"/>
      <c r="B3" s="3"/>
      <c r="C3" s="34" t="s">
        <v>326</v>
      </c>
      <c r="D3" s="34"/>
      <c r="E3" s="34"/>
      <c r="F3" s="34"/>
      <c r="G3" s="34"/>
      <c r="H3" s="34"/>
      <c r="I3" s="1">
        <v>406351.6</v>
      </c>
      <c r="J3" s="1"/>
      <c r="K3" s="1"/>
      <c r="L3" s="1"/>
      <c r="M3" s="1"/>
      <c r="N3" s="1"/>
      <c r="O3" s="1"/>
      <c r="P3" s="1"/>
      <c r="Q3" s="1"/>
      <c r="R3" s="25" t="e">
        <f>#REF!-R5</f>
        <v>#REF!</v>
      </c>
    </row>
    <row r="4" spans="1:18" ht="12.75">
      <c r="A4" s="2"/>
      <c r="B4" s="3"/>
      <c r="C4" s="34"/>
      <c r="D4" s="34"/>
      <c r="E4" s="34"/>
      <c r="F4" s="34"/>
      <c r="G4" s="34"/>
      <c r="H4" s="34"/>
      <c r="I4" s="1"/>
      <c r="J4" s="1"/>
      <c r="K4" s="1"/>
      <c r="L4" s="1"/>
      <c r="M4" s="1"/>
      <c r="N4" s="1"/>
      <c r="O4" s="1"/>
      <c r="P4" s="1"/>
      <c r="Q4" s="1"/>
      <c r="R4" s="25"/>
    </row>
    <row r="5" spans="1:18" ht="12.75">
      <c r="A5" s="77" t="s">
        <v>45</v>
      </c>
      <c r="B5" s="77"/>
      <c r="C5" s="77"/>
      <c r="D5" s="77"/>
      <c r="E5" s="77"/>
      <c r="F5" s="77"/>
      <c r="G5" s="77"/>
      <c r="H5" s="77"/>
      <c r="I5" s="1"/>
      <c r="J5" s="1"/>
      <c r="K5" s="1"/>
      <c r="L5" s="1"/>
      <c r="M5" s="1"/>
      <c r="N5" s="1"/>
      <c r="O5" s="1"/>
      <c r="P5" s="1"/>
      <c r="Q5" s="1"/>
      <c r="R5" s="25">
        <v>22840.6</v>
      </c>
    </row>
    <row r="6" spans="1:18" ht="12.75">
      <c r="A6" s="78" t="s">
        <v>284</v>
      </c>
      <c r="B6" s="78"/>
      <c r="C6" s="78"/>
      <c r="D6" s="78"/>
      <c r="E6" s="78"/>
      <c r="F6" s="78"/>
      <c r="G6" s="78"/>
      <c r="H6" s="78"/>
      <c r="I6" s="35" t="e">
        <f>#REF!-I7</f>
        <v>#REF!</v>
      </c>
      <c r="J6" s="21"/>
      <c r="K6" s="21"/>
      <c r="L6" s="21"/>
      <c r="M6" s="23" t="e">
        <f>#REF!+#REF!+#REF!-L7</f>
        <v>#REF!</v>
      </c>
      <c r="N6" s="21"/>
      <c r="O6" s="21">
        <v>91522.7</v>
      </c>
      <c r="P6" s="21"/>
      <c r="Q6" s="21"/>
      <c r="R6" s="23" t="s">
        <v>258</v>
      </c>
    </row>
    <row r="7" spans="1:18" ht="13.5" thickBot="1">
      <c r="A7" s="8"/>
      <c r="B7" s="9"/>
      <c r="C7" s="9"/>
      <c r="D7" s="9"/>
      <c r="E7" s="9"/>
      <c r="F7" s="9"/>
      <c r="G7" s="9"/>
      <c r="H7" s="9" t="s">
        <v>265</v>
      </c>
      <c r="I7" s="24">
        <v>54160</v>
      </c>
      <c r="J7" s="24"/>
      <c r="K7" s="24"/>
      <c r="L7" s="76">
        <v>29660.9</v>
      </c>
      <c r="M7" s="76"/>
      <c r="N7" s="76"/>
      <c r="O7" s="24"/>
      <c r="P7" s="24"/>
      <c r="Q7" s="24"/>
      <c r="R7" s="26" t="s">
        <v>259</v>
      </c>
    </row>
    <row r="8" spans="1:18" ht="34.5" thickBot="1">
      <c r="A8" s="8"/>
      <c r="B8" s="39" t="s">
        <v>35</v>
      </c>
      <c r="C8" s="38" t="s">
        <v>14</v>
      </c>
      <c r="D8" s="36" t="s">
        <v>10</v>
      </c>
      <c r="E8" s="36" t="s">
        <v>11</v>
      </c>
      <c r="F8" s="36" t="s">
        <v>12</v>
      </c>
      <c r="G8" s="36" t="s">
        <v>13</v>
      </c>
      <c r="H8" s="37" t="s">
        <v>283</v>
      </c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20" ht="12.75">
      <c r="A9" s="8"/>
      <c r="B9" s="10" t="s">
        <v>9</v>
      </c>
      <c r="C9" s="10"/>
      <c r="D9" s="10"/>
      <c r="E9" s="10"/>
      <c r="F9" s="10"/>
      <c r="G9" s="72"/>
      <c r="H9" s="22">
        <f>H10+H161+H233+H390+H413+H474+H504+H125</f>
        <v>453690</v>
      </c>
      <c r="I9" s="40" t="e">
        <f>I10+#REF!+#REF!+#REF!+#REF!+#REF!+#REF!+#REF!+#REF!+#REF!+#REF!+#REF!+#REF!+#REF!+#REF!+#REF!+#REF!+#REF!+#REF!+I161+I233+I390+I413+I474+I504</f>
        <v>#REF!</v>
      </c>
      <c r="J9" s="40" t="e">
        <f>J10+#REF!+#REF!+#REF!+#REF!+#REF!+#REF!+#REF!+#REF!+#REF!+#REF!+#REF!+#REF!+#REF!+#REF!+#REF!+#REF!+#REF!+#REF!+J161+J233+J390+J413+J474+J504</f>
        <v>#REF!</v>
      </c>
      <c r="K9" s="40" t="e">
        <f>K10+#REF!+#REF!+#REF!+#REF!+#REF!+#REF!+#REF!+#REF!+#REF!+#REF!+#REF!+#REF!+#REF!+#REF!+#REF!+#REF!+#REF!+#REF!+K161+K233+K390+K413+K474+K504</f>
        <v>#REF!</v>
      </c>
      <c r="L9" s="40" t="e">
        <f>L10+#REF!+#REF!+#REF!+#REF!+#REF!+#REF!+#REF!+#REF!+#REF!+#REF!+#REF!+#REF!+#REF!+#REF!+#REF!+#REF!+#REF!+#REF!+L161+L233+L390+L413+L474+L504</f>
        <v>#REF!</v>
      </c>
      <c r="M9" s="40" t="e">
        <f>M10+#REF!+#REF!+#REF!+#REF!+#REF!+#REF!+#REF!+#REF!+#REF!+#REF!+#REF!+#REF!+#REF!+#REF!+#REF!+#REF!+#REF!+#REF!+M161+M233+M390+M413+M474+M504</f>
        <v>#REF!</v>
      </c>
      <c r="N9" s="40" t="e">
        <f>N10+#REF!+#REF!+#REF!+#REF!+#REF!+#REF!+#REF!+#REF!+#REF!+#REF!+#REF!+#REF!+#REF!+#REF!+#REF!+#REF!+#REF!+#REF!+N161+N233+N390+N413+N474+N504</f>
        <v>#REF!</v>
      </c>
      <c r="O9" s="40" t="e">
        <f>O10+#REF!+#REF!+#REF!+#REF!+#REF!+#REF!+#REF!+#REF!+#REF!+#REF!+#REF!+#REF!+#REF!+#REF!+#REF!+#REF!+#REF!+#REF!+O161+O233+O390+O413+O474+O504</f>
        <v>#REF!</v>
      </c>
      <c r="P9" s="40" t="e">
        <f>P10+#REF!+#REF!+#REF!+#REF!+#REF!+#REF!+#REF!+#REF!+#REF!+#REF!+#REF!+#REF!+#REF!+#REF!+#REF!+#REF!+#REF!+#REF!+P161+P233+P390+P413+P474+P504</f>
        <v>#REF!</v>
      </c>
      <c r="Q9" s="40" t="e">
        <f>Q10+#REF!+#REF!+#REF!+#REF!+#REF!+#REF!+#REF!+#REF!+#REF!+#REF!+#REF!+#REF!+#REF!+#REF!+#REF!+#REF!+#REF!+#REF!+Q161+Q233+Q390+Q413+Q474+Q504</f>
        <v>#REF!</v>
      </c>
      <c r="R9" s="40" t="e">
        <f>R10+#REF!+#REF!+#REF!+#REF!+#REF!+#REF!+#REF!+#REF!+#REF!+#REF!+#REF!+#REF!+#REF!+#REF!+#REF!+#REF!+#REF!+#REF!+R161+R233+R390+R413+R474+R504</f>
        <v>#REF!</v>
      </c>
      <c r="S9" s="41"/>
      <c r="T9" s="32"/>
    </row>
    <row r="10" spans="1:20" ht="24">
      <c r="A10" s="8"/>
      <c r="B10" s="11" t="s">
        <v>128</v>
      </c>
      <c r="C10" s="12" t="s">
        <v>38</v>
      </c>
      <c r="D10" s="12"/>
      <c r="E10" s="12"/>
      <c r="F10" s="12"/>
      <c r="G10" s="12"/>
      <c r="H10" s="22">
        <f aca="true" t="shared" si="0" ref="H10:R10">H11+H82+H90+H109+H41+H117</f>
        <v>25205.6</v>
      </c>
      <c r="I10" s="40" t="e">
        <f t="shared" si="0"/>
        <v>#REF!</v>
      </c>
      <c r="J10" s="40" t="e">
        <f t="shared" si="0"/>
        <v>#REF!</v>
      </c>
      <c r="K10" s="40" t="e">
        <f t="shared" si="0"/>
        <v>#REF!</v>
      </c>
      <c r="L10" s="40" t="e">
        <f t="shared" si="0"/>
        <v>#REF!</v>
      </c>
      <c r="M10" s="40" t="e">
        <f t="shared" si="0"/>
        <v>#REF!</v>
      </c>
      <c r="N10" s="40" t="e">
        <f t="shared" si="0"/>
        <v>#REF!</v>
      </c>
      <c r="O10" s="40" t="e">
        <f t="shared" si="0"/>
        <v>#REF!</v>
      </c>
      <c r="P10" s="40" t="e">
        <f t="shared" si="0"/>
        <v>#REF!</v>
      </c>
      <c r="Q10" s="40" t="e">
        <f t="shared" si="0"/>
        <v>#REF!</v>
      </c>
      <c r="R10" s="40" t="e">
        <f t="shared" si="0"/>
        <v>#REF!</v>
      </c>
      <c r="S10" s="28"/>
      <c r="T10" s="32"/>
    </row>
    <row r="11" spans="1:19" ht="12.75">
      <c r="A11" s="8"/>
      <c r="B11" s="11" t="s">
        <v>46</v>
      </c>
      <c r="C11" s="12" t="s">
        <v>38</v>
      </c>
      <c r="D11" s="12" t="s">
        <v>16</v>
      </c>
      <c r="E11" s="12"/>
      <c r="F11" s="12"/>
      <c r="G11" s="12"/>
      <c r="H11" s="22">
        <f>H12+H46+H36</f>
        <v>16148</v>
      </c>
      <c r="I11" s="22" t="e">
        <f aca="true" t="shared" si="1" ref="I11:R11">I12+I46</f>
        <v>#REF!</v>
      </c>
      <c r="J11" s="22" t="e">
        <f t="shared" si="1"/>
        <v>#REF!</v>
      </c>
      <c r="K11" s="22" t="e">
        <f t="shared" si="1"/>
        <v>#REF!</v>
      </c>
      <c r="L11" s="22" t="e">
        <f t="shared" si="1"/>
        <v>#REF!</v>
      </c>
      <c r="M11" s="22" t="e">
        <f t="shared" si="1"/>
        <v>#REF!</v>
      </c>
      <c r="N11" s="22" t="e">
        <f t="shared" si="1"/>
        <v>#REF!</v>
      </c>
      <c r="O11" s="22" t="e">
        <f t="shared" si="1"/>
        <v>#REF!</v>
      </c>
      <c r="P11" s="22" t="e">
        <f t="shared" si="1"/>
        <v>#REF!</v>
      </c>
      <c r="Q11" s="22" t="e">
        <f t="shared" si="1"/>
        <v>#REF!</v>
      </c>
      <c r="R11" s="22" t="e">
        <f t="shared" si="1"/>
        <v>#REF!</v>
      </c>
      <c r="S11" s="28"/>
    </row>
    <row r="12" spans="1:19" ht="48">
      <c r="A12" s="8"/>
      <c r="B12" s="11" t="s">
        <v>50</v>
      </c>
      <c r="C12" s="12" t="s">
        <v>38</v>
      </c>
      <c r="D12" s="12" t="s">
        <v>16</v>
      </c>
      <c r="E12" s="12" t="s">
        <v>18</v>
      </c>
      <c r="F12" s="12"/>
      <c r="G12" s="12"/>
      <c r="H12" s="22">
        <f aca="true" t="shared" si="2" ref="H12:R12">H13+H33</f>
        <v>9670.5</v>
      </c>
      <c r="I12" s="30" t="e">
        <f t="shared" si="2"/>
        <v>#REF!</v>
      </c>
      <c r="J12" s="30" t="e">
        <f t="shared" si="2"/>
        <v>#REF!</v>
      </c>
      <c r="K12" s="30" t="e">
        <f t="shared" si="2"/>
        <v>#REF!</v>
      </c>
      <c r="L12" s="30" t="e">
        <f t="shared" si="2"/>
        <v>#REF!</v>
      </c>
      <c r="M12" s="30" t="e">
        <f t="shared" si="2"/>
        <v>#REF!</v>
      </c>
      <c r="N12" s="30" t="e">
        <f t="shared" si="2"/>
        <v>#REF!</v>
      </c>
      <c r="O12" s="30" t="e">
        <f t="shared" si="2"/>
        <v>#REF!</v>
      </c>
      <c r="P12" s="30" t="e">
        <f t="shared" si="2"/>
        <v>#REF!</v>
      </c>
      <c r="Q12" s="30" t="e">
        <f t="shared" si="2"/>
        <v>#REF!</v>
      </c>
      <c r="R12" s="30" t="e">
        <f t="shared" si="2"/>
        <v>#REF!</v>
      </c>
      <c r="S12" s="28"/>
    </row>
    <row r="13" spans="1:19" ht="33.75">
      <c r="A13" s="8"/>
      <c r="B13" s="13" t="s">
        <v>51</v>
      </c>
      <c r="C13" s="14" t="s">
        <v>38</v>
      </c>
      <c r="D13" s="14" t="s">
        <v>16</v>
      </c>
      <c r="E13" s="14" t="s">
        <v>18</v>
      </c>
      <c r="F13" s="14" t="s">
        <v>52</v>
      </c>
      <c r="G13" s="14"/>
      <c r="H13" s="30">
        <f>H14</f>
        <v>9009.6</v>
      </c>
      <c r="I13" s="30" t="e">
        <f aca="true" t="shared" si="3" ref="I13:R13">I14</f>
        <v>#REF!</v>
      </c>
      <c r="J13" s="30" t="e">
        <f t="shared" si="3"/>
        <v>#REF!</v>
      </c>
      <c r="K13" s="30" t="e">
        <f t="shared" si="3"/>
        <v>#REF!</v>
      </c>
      <c r="L13" s="30" t="e">
        <f t="shared" si="3"/>
        <v>#REF!</v>
      </c>
      <c r="M13" s="30" t="e">
        <f t="shared" si="3"/>
        <v>#REF!</v>
      </c>
      <c r="N13" s="30" t="e">
        <f t="shared" si="3"/>
        <v>#REF!</v>
      </c>
      <c r="O13" s="30" t="e">
        <f t="shared" si="3"/>
        <v>#REF!</v>
      </c>
      <c r="P13" s="30" t="e">
        <f t="shared" si="3"/>
        <v>#REF!</v>
      </c>
      <c r="Q13" s="30" t="e">
        <f t="shared" si="3"/>
        <v>#REF!</v>
      </c>
      <c r="R13" s="30" t="e">
        <f t="shared" si="3"/>
        <v>#REF!</v>
      </c>
      <c r="S13" s="28"/>
    </row>
    <row r="14" spans="1:19" ht="12.75">
      <c r="A14" s="8"/>
      <c r="B14" s="13" t="s">
        <v>47</v>
      </c>
      <c r="C14" s="14" t="s">
        <v>38</v>
      </c>
      <c r="D14" s="14" t="s">
        <v>16</v>
      </c>
      <c r="E14" s="14" t="s">
        <v>18</v>
      </c>
      <c r="F14" s="14" t="s">
        <v>53</v>
      </c>
      <c r="G14" s="14"/>
      <c r="H14" s="30">
        <f aca="true" t="shared" si="4" ref="H14:R14">H15+H18+H21+H24+H27+H30</f>
        <v>9009.6</v>
      </c>
      <c r="I14" s="30" t="e">
        <f t="shared" si="4"/>
        <v>#REF!</v>
      </c>
      <c r="J14" s="30" t="e">
        <f t="shared" si="4"/>
        <v>#REF!</v>
      </c>
      <c r="K14" s="30" t="e">
        <f t="shared" si="4"/>
        <v>#REF!</v>
      </c>
      <c r="L14" s="30" t="e">
        <f t="shared" si="4"/>
        <v>#REF!</v>
      </c>
      <c r="M14" s="30" t="e">
        <f t="shared" si="4"/>
        <v>#REF!</v>
      </c>
      <c r="N14" s="30" t="e">
        <f t="shared" si="4"/>
        <v>#REF!</v>
      </c>
      <c r="O14" s="30" t="e">
        <f t="shared" si="4"/>
        <v>#REF!</v>
      </c>
      <c r="P14" s="30" t="e">
        <f t="shared" si="4"/>
        <v>#REF!</v>
      </c>
      <c r="Q14" s="30" t="e">
        <f t="shared" si="4"/>
        <v>#REF!</v>
      </c>
      <c r="R14" s="30" t="e">
        <f t="shared" si="4"/>
        <v>#REF!</v>
      </c>
      <c r="S14" s="28"/>
    </row>
    <row r="15" spans="1:19" ht="34.5" customHeight="1">
      <c r="A15" s="8"/>
      <c r="B15" s="13" t="s">
        <v>233</v>
      </c>
      <c r="C15" s="14" t="s">
        <v>38</v>
      </c>
      <c r="D15" s="14" t="s">
        <v>16</v>
      </c>
      <c r="E15" s="14" t="s">
        <v>18</v>
      </c>
      <c r="F15" s="14" t="s">
        <v>53</v>
      </c>
      <c r="G15" s="14" t="s">
        <v>146</v>
      </c>
      <c r="H15" s="30">
        <f>H16+H17</f>
        <v>4349.8</v>
      </c>
      <c r="I15" s="30">
        <f aca="true" t="shared" si="5" ref="I15:R15">I16+I17</f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30">
        <f t="shared" si="5"/>
        <v>0</v>
      </c>
      <c r="O15" s="30">
        <f t="shared" si="5"/>
        <v>0</v>
      </c>
      <c r="P15" s="30">
        <f t="shared" si="5"/>
        <v>0</v>
      </c>
      <c r="Q15" s="30">
        <f t="shared" si="5"/>
        <v>0</v>
      </c>
      <c r="R15" s="30">
        <f t="shared" si="5"/>
        <v>0</v>
      </c>
      <c r="S15" s="28"/>
    </row>
    <row r="16" spans="1:19" ht="33.75">
      <c r="A16" s="8"/>
      <c r="B16" s="13" t="s">
        <v>315</v>
      </c>
      <c r="C16" s="14" t="s">
        <v>38</v>
      </c>
      <c r="D16" s="14" t="s">
        <v>16</v>
      </c>
      <c r="E16" s="14" t="s">
        <v>18</v>
      </c>
      <c r="F16" s="14" t="s">
        <v>53</v>
      </c>
      <c r="G16" s="14" t="s">
        <v>147</v>
      </c>
      <c r="H16" s="30">
        <v>4345.5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8"/>
    </row>
    <row r="17" spans="1:19" ht="33.75">
      <c r="A17" s="8"/>
      <c r="B17" s="13" t="s">
        <v>324</v>
      </c>
      <c r="C17" s="14" t="s">
        <v>38</v>
      </c>
      <c r="D17" s="14" t="s">
        <v>16</v>
      </c>
      <c r="E17" s="14" t="s">
        <v>18</v>
      </c>
      <c r="F17" s="14" t="s">
        <v>53</v>
      </c>
      <c r="G17" s="14" t="s">
        <v>148</v>
      </c>
      <c r="H17" s="30">
        <v>4.3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8"/>
    </row>
    <row r="18" spans="1:19" ht="22.5">
      <c r="A18" s="8"/>
      <c r="B18" s="13" t="s">
        <v>319</v>
      </c>
      <c r="C18" s="14" t="s">
        <v>38</v>
      </c>
      <c r="D18" s="14" t="s">
        <v>16</v>
      </c>
      <c r="E18" s="14" t="s">
        <v>18</v>
      </c>
      <c r="F18" s="14" t="s">
        <v>53</v>
      </c>
      <c r="G18" s="14" t="s">
        <v>149</v>
      </c>
      <c r="H18" s="30">
        <f>H19+H20</f>
        <v>2849.1000000000004</v>
      </c>
      <c r="I18" s="30" t="e">
        <f>I19+I20+#REF!</f>
        <v>#REF!</v>
      </c>
      <c r="J18" s="30" t="e">
        <f>J19+J20+#REF!</f>
        <v>#REF!</v>
      </c>
      <c r="K18" s="30" t="e">
        <f>K19+K20+#REF!</f>
        <v>#REF!</v>
      </c>
      <c r="L18" s="30" t="e">
        <f>L19+L20+#REF!</f>
        <v>#REF!</v>
      </c>
      <c r="M18" s="30" t="e">
        <f>M19+M20+#REF!</f>
        <v>#REF!</v>
      </c>
      <c r="N18" s="30" t="e">
        <f>N19+N20+#REF!</f>
        <v>#REF!</v>
      </c>
      <c r="O18" s="30" t="e">
        <f>O19+O20+#REF!</f>
        <v>#REF!</v>
      </c>
      <c r="P18" s="30" t="e">
        <f>P19+P20+#REF!</f>
        <v>#REF!</v>
      </c>
      <c r="Q18" s="30" t="e">
        <f>Q19+Q20+#REF!</f>
        <v>#REF!</v>
      </c>
      <c r="R18" s="30" t="e">
        <f>R19+R20+#REF!</f>
        <v>#REF!</v>
      </c>
      <c r="S18" s="28"/>
    </row>
    <row r="19" spans="1:19" ht="22.5">
      <c r="A19" s="8"/>
      <c r="B19" s="13" t="s">
        <v>150</v>
      </c>
      <c r="C19" s="14" t="s">
        <v>38</v>
      </c>
      <c r="D19" s="14" t="s">
        <v>16</v>
      </c>
      <c r="E19" s="14" t="s">
        <v>18</v>
      </c>
      <c r="F19" s="14" t="s">
        <v>53</v>
      </c>
      <c r="G19" s="14" t="s">
        <v>151</v>
      </c>
      <c r="H19" s="30">
        <v>593.8</v>
      </c>
      <c r="I19" s="30">
        <f aca="true" t="shared" si="6" ref="I19:R19">380.7+279.1</f>
        <v>659.8</v>
      </c>
      <c r="J19" s="30">
        <f t="shared" si="6"/>
        <v>659.8</v>
      </c>
      <c r="K19" s="30">
        <f t="shared" si="6"/>
        <v>659.8</v>
      </c>
      <c r="L19" s="30">
        <f t="shared" si="6"/>
        <v>659.8</v>
      </c>
      <c r="M19" s="30">
        <f t="shared" si="6"/>
        <v>659.8</v>
      </c>
      <c r="N19" s="30">
        <f t="shared" si="6"/>
        <v>659.8</v>
      </c>
      <c r="O19" s="30">
        <f t="shared" si="6"/>
        <v>659.8</v>
      </c>
      <c r="P19" s="30">
        <f t="shared" si="6"/>
        <v>659.8</v>
      </c>
      <c r="Q19" s="30">
        <f t="shared" si="6"/>
        <v>659.8</v>
      </c>
      <c r="R19" s="30">
        <f t="shared" si="6"/>
        <v>659.8</v>
      </c>
      <c r="S19" s="28"/>
    </row>
    <row r="20" spans="1:19" ht="22.5">
      <c r="A20" s="8"/>
      <c r="B20" s="45" t="s">
        <v>318</v>
      </c>
      <c r="C20" s="46" t="s">
        <v>38</v>
      </c>
      <c r="D20" s="46" t="s">
        <v>16</v>
      </c>
      <c r="E20" s="46" t="s">
        <v>18</v>
      </c>
      <c r="F20" s="46" t="s">
        <v>53</v>
      </c>
      <c r="G20" s="46" t="s">
        <v>152</v>
      </c>
      <c r="H20" s="47">
        <v>2255.3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8"/>
    </row>
    <row r="21" spans="1:19" ht="12.75">
      <c r="A21" s="8"/>
      <c r="B21" s="13" t="s">
        <v>153</v>
      </c>
      <c r="C21" s="14" t="s">
        <v>38</v>
      </c>
      <c r="D21" s="14" t="s">
        <v>16</v>
      </c>
      <c r="E21" s="14" t="s">
        <v>18</v>
      </c>
      <c r="F21" s="14" t="s">
        <v>53</v>
      </c>
      <c r="G21" s="14" t="s">
        <v>154</v>
      </c>
      <c r="H21" s="30">
        <f>H22+H23</f>
        <v>123.5</v>
      </c>
      <c r="I21" s="30">
        <f aca="true" t="shared" si="7" ref="I21:R21">I22+I23</f>
        <v>0</v>
      </c>
      <c r="J21" s="30">
        <f t="shared" si="7"/>
        <v>0</v>
      </c>
      <c r="K21" s="30">
        <f t="shared" si="7"/>
        <v>0</v>
      </c>
      <c r="L21" s="30">
        <f t="shared" si="7"/>
        <v>0</v>
      </c>
      <c r="M21" s="30">
        <f t="shared" si="7"/>
        <v>0</v>
      </c>
      <c r="N21" s="30">
        <f t="shared" si="7"/>
        <v>0</v>
      </c>
      <c r="O21" s="30">
        <f t="shared" si="7"/>
        <v>0</v>
      </c>
      <c r="P21" s="30">
        <f t="shared" si="7"/>
        <v>0</v>
      </c>
      <c r="Q21" s="30">
        <f t="shared" si="7"/>
        <v>0</v>
      </c>
      <c r="R21" s="30">
        <f t="shared" si="7"/>
        <v>0</v>
      </c>
      <c r="S21" s="28"/>
    </row>
    <row r="22" spans="1:19" ht="22.5">
      <c r="A22" s="8"/>
      <c r="B22" s="13" t="s">
        <v>155</v>
      </c>
      <c r="C22" s="14" t="s">
        <v>38</v>
      </c>
      <c r="D22" s="14" t="s">
        <v>16</v>
      </c>
      <c r="E22" s="14" t="s">
        <v>18</v>
      </c>
      <c r="F22" s="14" t="s">
        <v>53</v>
      </c>
      <c r="G22" s="14" t="s">
        <v>156</v>
      </c>
      <c r="H22" s="30">
        <v>70.5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8"/>
    </row>
    <row r="23" spans="1:19" ht="12.75">
      <c r="A23" s="8"/>
      <c r="B23" s="13" t="s">
        <v>157</v>
      </c>
      <c r="C23" s="14" t="s">
        <v>38</v>
      </c>
      <c r="D23" s="14" t="s">
        <v>16</v>
      </c>
      <c r="E23" s="14" t="s">
        <v>18</v>
      </c>
      <c r="F23" s="14" t="s">
        <v>53</v>
      </c>
      <c r="G23" s="14" t="s">
        <v>158</v>
      </c>
      <c r="H23" s="30">
        <v>53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8"/>
    </row>
    <row r="24" spans="1:19" ht="12.75">
      <c r="A24" s="8"/>
      <c r="B24" s="15" t="s">
        <v>82</v>
      </c>
      <c r="C24" s="14" t="s">
        <v>38</v>
      </c>
      <c r="D24" s="14" t="s">
        <v>16</v>
      </c>
      <c r="E24" s="14" t="s">
        <v>18</v>
      </c>
      <c r="F24" s="14" t="s">
        <v>159</v>
      </c>
      <c r="G24" s="14"/>
      <c r="H24" s="30">
        <f>H25</f>
        <v>1127.3</v>
      </c>
      <c r="I24" s="30">
        <f aca="true" t="shared" si="8" ref="I24:R25">I25</f>
        <v>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 t="shared" si="8"/>
        <v>0</v>
      </c>
      <c r="P24" s="30">
        <f t="shared" si="8"/>
        <v>0</v>
      </c>
      <c r="Q24" s="30">
        <f t="shared" si="8"/>
        <v>0</v>
      </c>
      <c r="R24" s="30">
        <f t="shared" si="8"/>
        <v>0</v>
      </c>
      <c r="S24" s="28"/>
    </row>
    <row r="25" spans="2:19" ht="22.5">
      <c r="B25" s="13" t="s">
        <v>319</v>
      </c>
      <c r="C25" s="14" t="s">
        <v>38</v>
      </c>
      <c r="D25" s="14" t="s">
        <v>16</v>
      </c>
      <c r="E25" s="14" t="s">
        <v>18</v>
      </c>
      <c r="F25" s="14" t="s">
        <v>159</v>
      </c>
      <c r="G25" s="14" t="s">
        <v>149</v>
      </c>
      <c r="H25" s="30">
        <f>H26</f>
        <v>1127.3</v>
      </c>
      <c r="I25" s="30">
        <f t="shared" si="8"/>
        <v>0</v>
      </c>
      <c r="J25" s="30">
        <f t="shared" si="8"/>
        <v>0</v>
      </c>
      <c r="K25" s="30">
        <f t="shared" si="8"/>
        <v>0</v>
      </c>
      <c r="L25" s="30">
        <f t="shared" si="8"/>
        <v>0</v>
      </c>
      <c r="M25" s="30">
        <f t="shared" si="8"/>
        <v>0</v>
      </c>
      <c r="N25" s="30">
        <f t="shared" si="8"/>
        <v>0</v>
      </c>
      <c r="O25" s="30">
        <f t="shared" si="8"/>
        <v>0</v>
      </c>
      <c r="P25" s="30">
        <f t="shared" si="8"/>
        <v>0</v>
      </c>
      <c r="Q25" s="30">
        <f t="shared" si="8"/>
        <v>0</v>
      </c>
      <c r="R25" s="30">
        <f t="shared" si="8"/>
        <v>0</v>
      </c>
      <c r="S25" s="28"/>
    </row>
    <row r="26" spans="2:19" ht="22.5">
      <c r="B26" s="45" t="s">
        <v>318</v>
      </c>
      <c r="C26" s="14" t="s">
        <v>38</v>
      </c>
      <c r="D26" s="14" t="s">
        <v>16</v>
      </c>
      <c r="E26" s="14" t="s">
        <v>18</v>
      </c>
      <c r="F26" s="14" t="s">
        <v>159</v>
      </c>
      <c r="G26" s="14" t="s">
        <v>152</v>
      </c>
      <c r="H26" s="30">
        <v>1127.3</v>
      </c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28"/>
    </row>
    <row r="27" spans="2:19" ht="12.75">
      <c r="B27" s="15" t="s">
        <v>83</v>
      </c>
      <c r="C27" s="14" t="s">
        <v>38</v>
      </c>
      <c r="D27" s="14" t="s">
        <v>16</v>
      </c>
      <c r="E27" s="14" t="s">
        <v>18</v>
      </c>
      <c r="F27" s="14" t="s">
        <v>160</v>
      </c>
      <c r="G27" s="14"/>
      <c r="H27" s="30">
        <f>H28</f>
        <v>51.4</v>
      </c>
      <c r="I27" s="30">
        <f aca="true" t="shared" si="9" ref="I27:R28">I28</f>
        <v>0</v>
      </c>
      <c r="J27" s="30">
        <f t="shared" si="9"/>
        <v>0</v>
      </c>
      <c r="K27" s="30">
        <f t="shared" si="9"/>
        <v>0</v>
      </c>
      <c r="L27" s="30">
        <f t="shared" si="9"/>
        <v>0</v>
      </c>
      <c r="M27" s="30">
        <f t="shared" si="9"/>
        <v>0</v>
      </c>
      <c r="N27" s="30">
        <f t="shared" si="9"/>
        <v>0</v>
      </c>
      <c r="O27" s="30">
        <f t="shared" si="9"/>
        <v>0</v>
      </c>
      <c r="P27" s="30">
        <f t="shared" si="9"/>
        <v>0</v>
      </c>
      <c r="Q27" s="30">
        <f t="shared" si="9"/>
        <v>0</v>
      </c>
      <c r="R27" s="30">
        <f t="shared" si="9"/>
        <v>0</v>
      </c>
      <c r="S27" s="28"/>
    </row>
    <row r="28" spans="2:19" ht="22.5">
      <c r="B28" s="13" t="s">
        <v>319</v>
      </c>
      <c r="C28" s="14" t="s">
        <v>38</v>
      </c>
      <c r="D28" s="14" t="s">
        <v>16</v>
      </c>
      <c r="E28" s="14" t="s">
        <v>18</v>
      </c>
      <c r="F28" s="14" t="s">
        <v>160</v>
      </c>
      <c r="G28" s="14" t="s">
        <v>149</v>
      </c>
      <c r="H28" s="30">
        <f>H29</f>
        <v>51.4</v>
      </c>
      <c r="I28" s="30">
        <f t="shared" si="9"/>
        <v>0</v>
      </c>
      <c r="J28" s="30">
        <f t="shared" si="9"/>
        <v>0</v>
      </c>
      <c r="K28" s="30">
        <f t="shared" si="9"/>
        <v>0</v>
      </c>
      <c r="L28" s="30">
        <f t="shared" si="9"/>
        <v>0</v>
      </c>
      <c r="M28" s="30">
        <f t="shared" si="9"/>
        <v>0</v>
      </c>
      <c r="N28" s="30">
        <f t="shared" si="9"/>
        <v>0</v>
      </c>
      <c r="O28" s="30">
        <f t="shared" si="9"/>
        <v>0</v>
      </c>
      <c r="P28" s="30">
        <f t="shared" si="9"/>
        <v>0</v>
      </c>
      <c r="Q28" s="30">
        <f t="shared" si="9"/>
        <v>0</v>
      </c>
      <c r="R28" s="30">
        <f t="shared" si="9"/>
        <v>0</v>
      </c>
      <c r="S28" s="28"/>
    </row>
    <row r="29" spans="2:19" ht="22.5">
      <c r="B29" s="45" t="s">
        <v>318</v>
      </c>
      <c r="C29" s="14" t="s">
        <v>38</v>
      </c>
      <c r="D29" s="14" t="s">
        <v>16</v>
      </c>
      <c r="E29" s="14" t="s">
        <v>18</v>
      </c>
      <c r="F29" s="14" t="s">
        <v>160</v>
      </c>
      <c r="G29" s="14" t="s">
        <v>152</v>
      </c>
      <c r="H29" s="30">
        <v>51.4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28"/>
    </row>
    <row r="30" spans="2:19" ht="22.5">
      <c r="B30" s="15" t="s">
        <v>132</v>
      </c>
      <c r="C30" s="14" t="s">
        <v>38</v>
      </c>
      <c r="D30" s="14" t="s">
        <v>16</v>
      </c>
      <c r="E30" s="14" t="s">
        <v>18</v>
      </c>
      <c r="F30" s="14" t="s">
        <v>161</v>
      </c>
      <c r="G30" s="14"/>
      <c r="H30" s="30">
        <f>H31</f>
        <v>508.5</v>
      </c>
      <c r="I30" s="30">
        <f aca="true" t="shared" si="10" ref="I30:R31">I31</f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 t="shared" si="10"/>
        <v>0</v>
      </c>
      <c r="P30" s="30">
        <f t="shared" si="10"/>
        <v>0</v>
      </c>
      <c r="Q30" s="30">
        <f t="shared" si="10"/>
        <v>0</v>
      </c>
      <c r="R30" s="30">
        <f t="shared" si="10"/>
        <v>0</v>
      </c>
      <c r="S30" s="28"/>
    </row>
    <row r="31" spans="2:19" ht="22.5">
      <c r="B31" s="13" t="s">
        <v>319</v>
      </c>
      <c r="C31" s="14" t="s">
        <v>38</v>
      </c>
      <c r="D31" s="14" t="s">
        <v>16</v>
      </c>
      <c r="E31" s="14" t="s">
        <v>18</v>
      </c>
      <c r="F31" s="14" t="s">
        <v>161</v>
      </c>
      <c r="G31" s="14" t="s">
        <v>149</v>
      </c>
      <c r="H31" s="30">
        <f>H32</f>
        <v>508.5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  <c r="R31" s="30">
        <f t="shared" si="10"/>
        <v>0</v>
      </c>
      <c r="S31" s="28"/>
    </row>
    <row r="32" spans="2:19" ht="22.5">
      <c r="B32" s="45" t="s">
        <v>318</v>
      </c>
      <c r="C32" s="14" t="s">
        <v>38</v>
      </c>
      <c r="D32" s="14" t="s">
        <v>16</v>
      </c>
      <c r="E32" s="14" t="s">
        <v>18</v>
      </c>
      <c r="F32" s="14" t="s">
        <v>161</v>
      </c>
      <c r="G32" s="14" t="s">
        <v>152</v>
      </c>
      <c r="H32" s="30">
        <v>508.5</v>
      </c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28"/>
    </row>
    <row r="33" spans="2:19" ht="22.5">
      <c r="B33" s="15" t="s">
        <v>133</v>
      </c>
      <c r="C33" s="14" t="s">
        <v>38</v>
      </c>
      <c r="D33" s="14" t="s">
        <v>16</v>
      </c>
      <c r="E33" s="14" t="s">
        <v>18</v>
      </c>
      <c r="F33" s="14" t="s">
        <v>134</v>
      </c>
      <c r="G33" s="14"/>
      <c r="H33" s="30">
        <f>H34</f>
        <v>660.9</v>
      </c>
      <c r="I33" s="30">
        <f aca="true" t="shared" si="11" ref="I33:R34">I34</f>
        <v>0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>
        <f t="shared" si="11"/>
        <v>0</v>
      </c>
      <c r="N33" s="30">
        <f t="shared" si="11"/>
        <v>0</v>
      </c>
      <c r="O33" s="30">
        <f t="shared" si="11"/>
        <v>0</v>
      </c>
      <c r="P33" s="30">
        <f t="shared" si="11"/>
        <v>0</v>
      </c>
      <c r="Q33" s="30">
        <f t="shared" si="11"/>
        <v>0</v>
      </c>
      <c r="R33" s="30">
        <f t="shared" si="11"/>
        <v>0</v>
      </c>
      <c r="S33" s="28"/>
    </row>
    <row r="34" spans="2:19" ht="22.5">
      <c r="B34" s="13" t="s">
        <v>233</v>
      </c>
      <c r="C34" s="14" t="s">
        <v>38</v>
      </c>
      <c r="D34" s="14" t="s">
        <v>16</v>
      </c>
      <c r="E34" s="14" t="s">
        <v>18</v>
      </c>
      <c r="F34" s="14" t="s">
        <v>134</v>
      </c>
      <c r="G34" s="14" t="s">
        <v>146</v>
      </c>
      <c r="H34" s="30">
        <f>H35</f>
        <v>660.9</v>
      </c>
      <c r="I34" s="30">
        <f t="shared" si="11"/>
        <v>0</v>
      </c>
      <c r="J34" s="30">
        <f t="shared" si="11"/>
        <v>0</v>
      </c>
      <c r="K34" s="30">
        <f t="shared" si="11"/>
        <v>0</v>
      </c>
      <c r="L34" s="30">
        <f t="shared" si="11"/>
        <v>0</v>
      </c>
      <c r="M34" s="30">
        <f t="shared" si="11"/>
        <v>0</v>
      </c>
      <c r="N34" s="30">
        <f t="shared" si="11"/>
        <v>0</v>
      </c>
      <c r="O34" s="30">
        <f t="shared" si="11"/>
        <v>0</v>
      </c>
      <c r="P34" s="30">
        <f t="shared" si="11"/>
        <v>0</v>
      </c>
      <c r="Q34" s="30">
        <f t="shared" si="11"/>
        <v>0</v>
      </c>
      <c r="R34" s="30">
        <f t="shared" si="11"/>
        <v>0</v>
      </c>
      <c r="S34" s="28"/>
    </row>
    <row r="35" spans="2:19" ht="33.75">
      <c r="B35" s="13" t="s">
        <v>315</v>
      </c>
      <c r="C35" s="14" t="s">
        <v>38</v>
      </c>
      <c r="D35" s="14" t="s">
        <v>16</v>
      </c>
      <c r="E35" s="14" t="s">
        <v>18</v>
      </c>
      <c r="F35" s="14" t="s">
        <v>134</v>
      </c>
      <c r="G35" s="14" t="s">
        <v>147</v>
      </c>
      <c r="H35" s="30">
        <v>660.9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28"/>
    </row>
    <row r="36" spans="2:19" ht="12.75">
      <c r="B36" s="11" t="s">
        <v>294</v>
      </c>
      <c r="C36" s="12" t="s">
        <v>38</v>
      </c>
      <c r="D36" s="12" t="s">
        <v>16</v>
      </c>
      <c r="E36" s="12" t="s">
        <v>24</v>
      </c>
      <c r="F36" s="12"/>
      <c r="G36" s="12"/>
      <c r="H36" s="22">
        <f>H37</f>
        <v>944.8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28"/>
    </row>
    <row r="37" spans="2:19" ht="12.75">
      <c r="B37" s="13" t="s">
        <v>296</v>
      </c>
      <c r="C37" s="14" t="s">
        <v>38</v>
      </c>
      <c r="D37" s="14" t="s">
        <v>16</v>
      </c>
      <c r="E37" s="14" t="s">
        <v>24</v>
      </c>
      <c r="F37" s="14" t="s">
        <v>295</v>
      </c>
      <c r="G37" s="14"/>
      <c r="H37" s="30">
        <f>H38</f>
        <v>944.8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28"/>
    </row>
    <row r="38" spans="2:19" ht="22.5">
      <c r="B38" s="13" t="s">
        <v>298</v>
      </c>
      <c r="C38" s="14" t="s">
        <v>38</v>
      </c>
      <c r="D38" s="14" t="s">
        <v>16</v>
      </c>
      <c r="E38" s="14" t="s">
        <v>24</v>
      </c>
      <c r="F38" s="14" t="s">
        <v>297</v>
      </c>
      <c r="G38" s="14"/>
      <c r="H38" s="30">
        <f>H39</f>
        <v>944.8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28"/>
    </row>
    <row r="39" spans="2:19" ht="22.5">
      <c r="B39" s="13" t="s">
        <v>319</v>
      </c>
      <c r="C39" s="14" t="s">
        <v>38</v>
      </c>
      <c r="D39" s="14" t="s">
        <v>16</v>
      </c>
      <c r="E39" s="14" t="s">
        <v>24</v>
      </c>
      <c r="F39" s="14" t="s">
        <v>297</v>
      </c>
      <c r="G39" s="14" t="s">
        <v>149</v>
      </c>
      <c r="H39" s="30">
        <f>H40</f>
        <v>944.8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28"/>
    </row>
    <row r="40" spans="2:19" ht="22.5">
      <c r="B40" s="45" t="s">
        <v>318</v>
      </c>
      <c r="C40" s="14" t="s">
        <v>38</v>
      </c>
      <c r="D40" s="14" t="s">
        <v>16</v>
      </c>
      <c r="E40" s="14" t="s">
        <v>24</v>
      </c>
      <c r="F40" s="14" t="s">
        <v>297</v>
      </c>
      <c r="G40" s="14" t="s">
        <v>152</v>
      </c>
      <c r="H40" s="30">
        <v>944.8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28"/>
    </row>
    <row r="41" spans="2:19" ht="12.75">
      <c r="B41" s="11" t="s">
        <v>41</v>
      </c>
      <c r="C41" s="12" t="s">
        <v>38</v>
      </c>
      <c r="D41" s="12" t="s">
        <v>16</v>
      </c>
      <c r="E41" s="12" t="s">
        <v>92</v>
      </c>
      <c r="F41" s="12" t="s">
        <v>297</v>
      </c>
      <c r="G41" s="12"/>
      <c r="H41" s="22">
        <f>H42</f>
        <v>100</v>
      </c>
      <c r="I41" s="33">
        <f aca="true" t="shared" si="12" ref="I41:R44">I42</f>
        <v>0</v>
      </c>
      <c r="J41" s="33">
        <f t="shared" si="12"/>
        <v>0</v>
      </c>
      <c r="K41" s="33">
        <f t="shared" si="12"/>
        <v>0</v>
      </c>
      <c r="L41" s="33">
        <f t="shared" si="12"/>
        <v>0</v>
      </c>
      <c r="M41" s="33">
        <f t="shared" si="12"/>
        <v>0</v>
      </c>
      <c r="N41" s="33">
        <f t="shared" si="12"/>
        <v>0</v>
      </c>
      <c r="O41" s="33">
        <f t="shared" si="12"/>
        <v>0</v>
      </c>
      <c r="P41" s="33">
        <f t="shared" si="12"/>
        <v>0</v>
      </c>
      <c r="Q41" s="33">
        <f t="shared" si="12"/>
        <v>0</v>
      </c>
      <c r="R41" s="33">
        <f t="shared" si="12"/>
        <v>0</v>
      </c>
      <c r="S41" s="28"/>
    </row>
    <row r="42" spans="2:19" ht="12.75">
      <c r="B42" s="13" t="s">
        <v>41</v>
      </c>
      <c r="C42" s="14" t="s">
        <v>38</v>
      </c>
      <c r="D42" s="14" t="s">
        <v>16</v>
      </c>
      <c r="E42" s="14" t="s">
        <v>92</v>
      </c>
      <c r="F42" s="14" t="s">
        <v>75</v>
      </c>
      <c r="G42" s="14"/>
      <c r="H42" s="30">
        <f>H43</f>
        <v>100</v>
      </c>
      <c r="I42" s="33">
        <f t="shared" si="12"/>
        <v>0</v>
      </c>
      <c r="J42" s="33">
        <f t="shared" si="12"/>
        <v>0</v>
      </c>
      <c r="K42" s="33">
        <f t="shared" si="12"/>
        <v>0</v>
      </c>
      <c r="L42" s="33">
        <f t="shared" si="12"/>
        <v>0</v>
      </c>
      <c r="M42" s="33">
        <f t="shared" si="12"/>
        <v>0</v>
      </c>
      <c r="N42" s="33">
        <f t="shared" si="12"/>
        <v>0</v>
      </c>
      <c r="O42" s="33">
        <f t="shared" si="12"/>
        <v>0</v>
      </c>
      <c r="P42" s="33">
        <f t="shared" si="12"/>
        <v>0</v>
      </c>
      <c r="Q42" s="33">
        <f t="shared" si="12"/>
        <v>0</v>
      </c>
      <c r="R42" s="33">
        <f t="shared" si="12"/>
        <v>0</v>
      </c>
      <c r="S42" s="28"/>
    </row>
    <row r="43" spans="2:19" ht="45">
      <c r="B43" s="13" t="s">
        <v>162</v>
      </c>
      <c r="C43" s="14" t="s">
        <v>38</v>
      </c>
      <c r="D43" s="14" t="s">
        <v>16</v>
      </c>
      <c r="E43" s="14" t="s">
        <v>92</v>
      </c>
      <c r="F43" s="14" t="s">
        <v>76</v>
      </c>
      <c r="G43" s="14"/>
      <c r="H43" s="30">
        <f>H44</f>
        <v>100</v>
      </c>
      <c r="I43" s="33">
        <f t="shared" si="12"/>
        <v>0</v>
      </c>
      <c r="J43" s="33">
        <f t="shared" si="12"/>
        <v>0</v>
      </c>
      <c r="K43" s="33">
        <f t="shared" si="12"/>
        <v>0</v>
      </c>
      <c r="L43" s="33">
        <f t="shared" si="12"/>
        <v>0</v>
      </c>
      <c r="M43" s="33">
        <f t="shared" si="12"/>
        <v>0</v>
      </c>
      <c r="N43" s="33">
        <f t="shared" si="12"/>
        <v>0</v>
      </c>
      <c r="O43" s="33">
        <f t="shared" si="12"/>
        <v>0</v>
      </c>
      <c r="P43" s="33">
        <f t="shared" si="12"/>
        <v>0</v>
      </c>
      <c r="Q43" s="33">
        <f t="shared" si="12"/>
        <v>0</v>
      </c>
      <c r="R43" s="33">
        <f t="shared" si="12"/>
        <v>0</v>
      </c>
      <c r="S43" s="28"/>
    </row>
    <row r="44" spans="2:19" ht="12.75">
      <c r="B44" s="13" t="s">
        <v>323</v>
      </c>
      <c r="C44" s="14" t="s">
        <v>38</v>
      </c>
      <c r="D44" s="14" t="s">
        <v>16</v>
      </c>
      <c r="E44" s="14" t="s">
        <v>92</v>
      </c>
      <c r="F44" s="14" t="s">
        <v>76</v>
      </c>
      <c r="G44" s="14" t="s">
        <v>166</v>
      </c>
      <c r="H44" s="30">
        <f>H45</f>
        <v>100</v>
      </c>
      <c r="I44" s="33">
        <f t="shared" si="12"/>
        <v>0</v>
      </c>
      <c r="J44" s="33">
        <f t="shared" si="12"/>
        <v>0</v>
      </c>
      <c r="K44" s="33">
        <f t="shared" si="12"/>
        <v>0</v>
      </c>
      <c r="L44" s="33">
        <f t="shared" si="12"/>
        <v>0</v>
      </c>
      <c r="M44" s="33">
        <f t="shared" si="12"/>
        <v>0</v>
      </c>
      <c r="N44" s="33">
        <f t="shared" si="12"/>
        <v>0</v>
      </c>
      <c r="O44" s="33">
        <f t="shared" si="12"/>
        <v>0</v>
      </c>
      <c r="P44" s="33">
        <f t="shared" si="12"/>
        <v>0</v>
      </c>
      <c r="Q44" s="33">
        <f t="shared" si="12"/>
        <v>0</v>
      </c>
      <c r="R44" s="33">
        <f t="shared" si="12"/>
        <v>0</v>
      </c>
      <c r="S44" s="28"/>
    </row>
    <row r="45" spans="2:19" ht="12.75">
      <c r="B45" s="13" t="s">
        <v>163</v>
      </c>
      <c r="C45" s="14" t="s">
        <v>38</v>
      </c>
      <c r="D45" s="14" t="s">
        <v>16</v>
      </c>
      <c r="E45" s="14" t="s">
        <v>92</v>
      </c>
      <c r="F45" s="14" t="s">
        <v>164</v>
      </c>
      <c r="G45" s="14" t="s">
        <v>165</v>
      </c>
      <c r="H45" s="30">
        <v>100</v>
      </c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28"/>
    </row>
    <row r="46" spans="2:19" ht="12.75">
      <c r="B46" s="11" t="s">
        <v>0</v>
      </c>
      <c r="C46" s="12" t="s">
        <v>38</v>
      </c>
      <c r="D46" s="12" t="s">
        <v>16</v>
      </c>
      <c r="E46" s="12" t="s">
        <v>141</v>
      </c>
      <c r="F46" s="12"/>
      <c r="G46" s="12"/>
      <c r="H46" s="22">
        <f>H47+H72</f>
        <v>5532.7</v>
      </c>
      <c r="I46" s="30">
        <f aca="true" t="shared" si="13" ref="I46:R46">I47+I72</f>
        <v>185</v>
      </c>
      <c r="J46" s="30">
        <f t="shared" si="13"/>
        <v>185</v>
      </c>
      <c r="K46" s="30">
        <f t="shared" si="13"/>
        <v>185</v>
      </c>
      <c r="L46" s="30">
        <f t="shared" si="13"/>
        <v>185</v>
      </c>
      <c r="M46" s="30">
        <f t="shared" si="13"/>
        <v>185</v>
      </c>
      <c r="N46" s="30">
        <f t="shared" si="13"/>
        <v>185</v>
      </c>
      <c r="O46" s="30">
        <f t="shared" si="13"/>
        <v>185</v>
      </c>
      <c r="P46" s="30">
        <f t="shared" si="13"/>
        <v>185</v>
      </c>
      <c r="Q46" s="30">
        <f t="shared" si="13"/>
        <v>185</v>
      </c>
      <c r="R46" s="30">
        <f t="shared" si="13"/>
        <v>185</v>
      </c>
      <c r="S46" s="28"/>
    </row>
    <row r="47" spans="2:19" ht="33.75">
      <c r="B47" s="13" t="s">
        <v>51</v>
      </c>
      <c r="C47" s="14" t="s">
        <v>38</v>
      </c>
      <c r="D47" s="14" t="s">
        <v>16</v>
      </c>
      <c r="E47" s="14" t="s">
        <v>141</v>
      </c>
      <c r="F47" s="14" t="s">
        <v>52</v>
      </c>
      <c r="G47" s="14"/>
      <c r="H47" s="30">
        <f>H48+H54+H60+H66</f>
        <v>2892.7</v>
      </c>
      <c r="I47" s="30">
        <f aca="true" t="shared" si="14" ref="I47:R47">I48+I54+I60+I66</f>
        <v>185</v>
      </c>
      <c r="J47" s="30">
        <f t="shared" si="14"/>
        <v>185</v>
      </c>
      <c r="K47" s="30">
        <f t="shared" si="14"/>
        <v>185</v>
      </c>
      <c r="L47" s="30">
        <f t="shared" si="14"/>
        <v>185</v>
      </c>
      <c r="M47" s="30">
        <f t="shared" si="14"/>
        <v>185</v>
      </c>
      <c r="N47" s="30">
        <f t="shared" si="14"/>
        <v>185</v>
      </c>
      <c r="O47" s="30">
        <f t="shared" si="14"/>
        <v>185</v>
      </c>
      <c r="P47" s="30">
        <f t="shared" si="14"/>
        <v>185</v>
      </c>
      <c r="Q47" s="30">
        <f t="shared" si="14"/>
        <v>185</v>
      </c>
      <c r="R47" s="30">
        <f t="shared" si="14"/>
        <v>185</v>
      </c>
      <c r="S47" s="28"/>
    </row>
    <row r="48" spans="2:19" ht="12.75">
      <c r="B48" s="13" t="s">
        <v>47</v>
      </c>
      <c r="C48" s="14" t="s">
        <v>38</v>
      </c>
      <c r="D48" s="14" t="s">
        <v>16</v>
      </c>
      <c r="E48" s="14" t="s">
        <v>141</v>
      </c>
      <c r="F48" s="14" t="s">
        <v>53</v>
      </c>
      <c r="G48" s="14"/>
      <c r="H48" s="30">
        <f>H49+H51</f>
        <v>1570.3</v>
      </c>
      <c r="I48" s="30">
        <f aca="true" t="shared" si="15" ref="I48:R48">I49+I51</f>
        <v>185</v>
      </c>
      <c r="J48" s="30">
        <f t="shared" si="15"/>
        <v>185</v>
      </c>
      <c r="K48" s="30">
        <f t="shared" si="15"/>
        <v>185</v>
      </c>
      <c r="L48" s="30">
        <f t="shared" si="15"/>
        <v>185</v>
      </c>
      <c r="M48" s="30">
        <f t="shared" si="15"/>
        <v>185</v>
      </c>
      <c r="N48" s="30">
        <f t="shared" si="15"/>
        <v>185</v>
      </c>
      <c r="O48" s="30">
        <f t="shared" si="15"/>
        <v>185</v>
      </c>
      <c r="P48" s="30">
        <f t="shared" si="15"/>
        <v>185</v>
      </c>
      <c r="Q48" s="30">
        <f t="shared" si="15"/>
        <v>185</v>
      </c>
      <c r="R48" s="30">
        <f t="shared" si="15"/>
        <v>185</v>
      </c>
      <c r="S48" s="28"/>
    </row>
    <row r="49" spans="2:18" ht="22.5">
      <c r="B49" s="13" t="s">
        <v>233</v>
      </c>
      <c r="C49" s="14" t="s">
        <v>38</v>
      </c>
      <c r="D49" s="14" t="s">
        <v>16</v>
      </c>
      <c r="E49" s="14" t="s">
        <v>141</v>
      </c>
      <c r="F49" s="14" t="s">
        <v>53</v>
      </c>
      <c r="G49" s="14" t="s">
        <v>146</v>
      </c>
      <c r="H49" s="30">
        <f>H50</f>
        <v>1442.5</v>
      </c>
      <c r="I49" s="30">
        <f aca="true" t="shared" si="16" ref="I49:R49">I50</f>
        <v>0</v>
      </c>
      <c r="J49" s="30">
        <f t="shared" si="16"/>
        <v>0</v>
      </c>
      <c r="K49" s="30">
        <f t="shared" si="16"/>
        <v>0</v>
      </c>
      <c r="L49" s="30">
        <f t="shared" si="16"/>
        <v>0</v>
      </c>
      <c r="M49" s="30">
        <f t="shared" si="16"/>
        <v>0</v>
      </c>
      <c r="N49" s="30">
        <f t="shared" si="16"/>
        <v>0</v>
      </c>
      <c r="O49" s="30">
        <f t="shared" si="16"/>
        <v>0</v>
      </c>
      <c r="P49" s="30">
        <f t="shared" si="16"/>
        <v>0</v>
      </c>
      <c r="Q49" s="30">
        <f t="shared" si="16"/>
        <v>0</v>
      </c>
      <c r="R49" s="30">
        <f t="shared" si="16"/>
        <v>0</v>
      </c>
    </row>
    <row r="50" spans="2:18" ht="33.75">
      <c r="B50" s="13" t="s">
        <v>315</v>
      </c>
      <c r="C50" s="14" t="s">
        <v>38</v>
      </c>
      <c r="D50" s="14" t="s">
        <v>16</v>
      </c>
      <c r="E50" s="14" t="s">
        <v>141</v>
      </c>
      <c r="F50" s="14" t="s">
        <v>53</v>
      </c>
      <c r="G50" s="14" t="s">
        <v>147</v>
      </c>
      <c r="H50" s="30">
        <v>1442.5</v>
      </c>
      <c r="I50" s="42"/>
      <c r="J50" s="42"/>
      <c r="K50" s="42"/>
      <c r="L50" s="42"/>
      <c r="M50" s="42"/>
      <c r="N50" s="42"/>
      <c r="O50" s="42"/>
      <c r="P50" s="42"/>
      <c r="Q50" s="42"/>
      <c r="R50" s="42"/>
    </row>
    <row r="51" spans="2:18" ht="22.5">
      <c r="B51" s="13" t="s">
        <v>319</v>
      </c>
      <c r="C51" s="14" t="s">
        <v>38</v>
      </c>
      <c r="D51" s="14" t="s">
        <v>16</v>
      </c>
      <c r="E51" s="14" t="s">
        <v>141</v>
      </c>
      <c r="F51" s="14" t="s">
        <v>53</v>
      </c>
      <c r="G51" s="14" t="s">
        <v>149</v>
      </c>
      <c r="H51" s="30">
        <f>H52+H53</f>
        <v>127.8</v>
      </c>
      <c r="I51" s="30">
        <f aca="true" t="shared" si="17" ref="I51:R51">I52+I53</f>
        <v>185</v>
      </c>
      <c r="J51" s="30">
        <f t="shared" si="17"/>
        <v>185</v>
      </c>
      <c r="K51" s="30">
        <f t="shared" si="17"/>
        <v>185</v>
      </c>
      <c r="L51" s="30">
        <f t="shared" si="17"/>
        <v>185</v>
      </c>
      <c r="M51" s="30">
        <f t="shared" si="17"/>
        <v>185</v>
      </c>
      <c r="N51" s="30">
        <f t="shared" si="17"/>
        <v>185</v>
      </c>
      <c r="O51" s="30">
        <f t="shared" si="17"/>
        <v>185</v>
      </c>
      <c r="P51" s="30">
        <f t="shared" si="17"/>
        <v>185</v>
      </c>
      <c r="Q51" s="30">
        <f t="shared" si="17"/>
        <v>185</v>
      </c>
      <c r="R51" s="30">
        <f t="shared" si="17"/>
        <v>185</v>
      </c>
    </row>
    <row r="52" spans="2:18" ht="22.5">
      <c r="B52" s="13" t="s">
        <v>150</v>
      </c>
      <c r="C52" s="14" t="s">
        <v>38</v>
      </c>
      <c r="D52" s="14" t="s">
        <v>16</v>
      </c>
      <c r="E52" s="14" t="s">
        <v>141</v>
      </c>
      <c r="F52" s="14" t="s">
        <v>53</v>
      </c>
      <c r="G52" s="14" t="s">
        <v>151</v>
      </c>
      <c r="H52" s="30">
        <v>27.8</v>
      </c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2:18" ht="22.5">
      <c r="B53" s="45" t="s">
        <v>318</v>
      </c>
      <c r="C53" s="14" t="s">
        <v>38</v>
      </c>
      <c r="D53" s="14" t="s">
        <v>16</v>
      </c>
      <c r="E53" s="14" t="s">
        <v>141</v>
      </c>
      <c r="F53" s="14" t="s">
        <v>53</v>
      </c>
      <c r="G53" s="14" t="s">
        <v>152</v>
      </c>
      <c r="H53" s="30">
        <f>100+85-85</f>
        <v>100</v>
      </c>
      <c r="I53" s="30">
        <f aca="true" t="shared" si="18" ref="I53:R53">100+85</f>
        <v>185</v>
      </c>
      <c r="J53" s="30">
        <f t="shared" si="18"/>
        <v>185</v>
      </c>
      <c r="K53" s="30">
        <f t="shared" si="18"/>
        <v>185</v>
      </c>
      <c r="L53" s="30">
        <f t="shared" si="18"/>
        <v>185</v>
      </c>
      <c r="M53" s="30">
        <f t="shared" si="18"/>
        <v>185</v>
      </c>
      <c r="N53" s="30">
        <f t="shared" si="18"/>
        <v>185</v>
      </c>
      <c r="O53" s="30">
        <f t="shared" si="18"/>
        <v>185</v>
      </c>
      <c r="P53" s="30">
        <f t="shared" si="18"/>
        <v>185</v>
      </c>
      <c r="Q53" s="30">
        <f t="shared" si="18"/>
        <v>185</v>
      </c>
      <c r="R53" s="30">
        <f t="shared" si="18"/>
        <v>185</v>
      </c>
    </row>
    <row r="54" spans="2:18" ht="33.75">
      <c r="B54" s="13" t="s">
        <v>287</v>
      </c>
      <c r="C54" s="14" t="s">
        <v>38</v>
      </c>
      <c r="D54" s="14" t="s">
        <v>16</v>
      </c>
      <c r="E54" s="14" t="s">
        <v>141</v>
      </c>
      <c r="F54" s="14" t="s">
        <v>252</v>
      </c>
      <c r="G54" s="14"/>
      <c r="H54" s="30">
        <f>H55+H57</f>
        <v>724.7</v>
      </c>
      <c r="I54" s="30">
        <f aca="true" t="shared" si="19" ref="I54:R54">I55+I57</f>
        <v>0</v>
      </c>
      <c r="J54" s="30">
        <f t="shared" si="19"/>
        <v>0</v>
      </c>
      <c r="K54" s="30">
        <f t="shared" si="19"/>
        <v>0</v>
      </c>
      <c r="L54" s="30">
        <f t="shared" si="19"/>
        <v>0</v>
      </c>
      <c r="M54" s="30">
        <f t="shared" si="19"/>
        <v>0</v>
      </c>
      <c r="N54" s="30">
        <f t="shared" si="19"/>
        <v>0</v>
      </c>
      <c r="O54" s="30">
        <f t="shared" si="19"/>
        <v>0</v>
      </c>
      <c r="P54" s="30">
        <f t="shared" si="19"/>
        <v>0</v>
      </c>
      <c r="Q54" s="30">
        <f t="shared" si="19"/>
        <v>0</v>
      </c>
      <c r="R54" s="30">
        <f t="shared" si="19"/>
        <v>0</v>
      </c>
    </row>
    <row r="55" spans="2:18" ht="22.5">
      <c r="B55" s="13" t="s">
        <v>233</v>
      </c>
      <c r="C55" s="14" t="s">
        <v>38</v>
      </c>
      <c r="D55" s="14" t="s">
        <v>16</v>
      </c>
      <c r="E55" s="14" t="s">
        <v>141</v>
      </c>
      <c r="F55" s="14" t="s">
        <v>252</v>
      </c>
      <c r="G55" s="14" t="s">
        <v>146</v>
      </c>
      <c r="H55" s="30">
        <f>H56</f>
        <v>578.9</v>
      </c>
      <c r="I55" s="30">
        <f aca="true" t="shared" si="20" ref="I55:R55">I56</f>
        <v>0</v>
      </c>
      <c r="J55" s="30">
        <f t="shared" si="20"/>
        <v>0</v>
      </c>
      <c r="K55" s="30">
        <f t="shared" si="20"/>
        <v>0</v>
      </c>
      <c r="L55" s="30">
        <f t="shared" si="20"/>
        <v>0</v>
      </c>
      <c r="M55" s="30">
        <f t="shared" si="20"/>
        <v>0</v>
      </c>
      <c r="N55" s="30">
        <f t="shared" si="20"/>
        <v>0</v>
      </c>
      <c r="O55" s="30">
        <f t="shared" si="20"/>
        <v>0</v>
      </c>
      <c r="P55" s="30">
        <f t="shared" si="20"/>
        <v>0</v>
      </c>
      <c r="Q55" s="30">
        <f t="shared" si="20"/>
        <v>0</v>
      </c>
      <c r="R55" s="30">
        <f t="shared" si="20"/>
        <v>0</v>
      </c>
    </row>
    <row r="56" spans="2:18" ht="33.75">
      <c r="B56" s="13" t="s">
        <v>315</v>
      </c>
      <c r="C56" s="14" t="s">
        <v>38</v>
      </c>
      <c r="D56" s="14" t="s">
        <v>16</v>
      </c>
      <c r="E56" s="14" t="s">
        <v>141</v>
      </c>
      <c r="F56" s="14" t="s">
        <v>252</v>
      </c>
      <c r="G56" s="14" t="s">
        <v>147</v>
      </c>
      <c r="H56" s="30">
        <v>578.9</v>
      </c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2:18" ht="22.5">
      <c r="B57" s="13" t="s">
        <v>319</v>
      </c>
      <c r="C57" s="14" t="s">
        <v>38</v>
      </c>
      <c r="D57" s="14" t="s">
        <v>16</v>
      </c>
      <c r="E57" s="14" t="s">
        <v>141</v>
      </c>
      <c r="F57" s="14" t="s">
        <v>252</v>
      </c>
      <c r="G57" s="14" t="s">
        <v>149</v>
      </c>
      <c r="H57" s="30">
        <f>H58+H59</f>
        <v>145.8</v>
      </c>
      <c r="I57" s="30">
        <f aca="true" t="shared" si="21" ref="I57:R57">I58+I59</f>
        <v>0</v>
      </c>
      <c r="J57" s="30">
        <f t="shared" si="21"/>
        <v>0</v>
      </c>
      <c r="K57" s="30">
        <f t="shared" si="21"/>
        <v>0</v>
      </c>
      <c r="L57" s="30">
        <f t="shared" si="21"/>
        <v>0</v>
      </c>
      <c r="M57" s="30">
        <f t="shared" si="21"/>
        <v>0</v>
      </c>
      <c r="N57" s="30">
        <f t="shared" si="21"/>
        <v>0</v>
      </c>
      <c r="O57" s="30">
        <f t="shared" si="21"/>
        <v>0</v>
      </c>
      <c r="P57" s="30">
        <f t="shared" si="21"/>
        <v>0</v>
      </c>
      <c r="Q57" s="30">
        <f t="shared" si="21"/>
        <v>0</v>
      </c>
      <c r="R57" s="30">
        <f t="shared" si="21"/>
        <v>0</v>
      </c>
    </row>
    <row r="58" spans="2:18" ht="22.5">
      <c r="B58" s="13" t="s">
        <v>150</v>
      </c>
      <c r="C58" s="14" t="s">
        <v>38</v>
      </c>
      <c r="D58" s="14" t="s">
        <v>16</v>
      </c>
      <c r="E58" s="14" t="s">
        <v>141</v>
      </c>
      <c r="F58" s="14" t="s">
        <v>252</v>
      </c>
      <c r="G58" s="14" t="s">
        <v>151</v>
      </c>
      <c r="H58" s="30">
        <v>93</v>
      </c>
      <c r="I58" s="42"/>
      <c r="J58" s="42"/>
      <c r="K58" s="42"/>
      <c r="L58" s="42"/>
      <c r="M58" s="42"/>
      <c r="N58" s="42"/>
      <c r="O58" s="42"/>
      <c r="P58" s="42"/>
      <c r="Q58" s="42"/>
      <c r="R58" s="42"/>
    </row>
    <row r="59" spans="2:18" ht="22.5">
      <c r="B59" s="45" t="s">
        <v>318</v>
      </c>
      <c r="C59" s="14" t="s">
        <v>38</v>
      </c>
      <c r="D59" s="14" t="s">
        <v>16</v>
      </c>
      <c r="E59" s="14" t="s">
        <v>141</v>
      </c>
      <c r="F59" s="14" t="s">
        <v>252</v>
      </c>
      <c r="G59" s="14" t="s">
        <v>152</v>
      </c>
      <c r="H59" s="30">
        <v>52.8</v>
      </c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2:18" ht="33.75">
      <c r="B60" s="13" t="s">
        <v>49</v>
      </c>
      <c r="C60" s="14" t="s">
        <v>38</v>
      </c>
      <c r="D60" s="14" t="s">
        <v>16</v>
      </c>
      <c r="E60" s="14" t="s">
        <v>141</v>
      </c>
      <c r="F60" s="14" t="s">
        <v>253</v>
      </c>
      <c r="G60" s="14"/>
      <c r="H60" s="30">
        <f>H61+H63</f>
        <v>323.5</v>
      </c>
      <c r="I60" s="30">
        <f aca="true" t="shared" si="22" ref="I60:R60">I61+I63</f>
        <v>0</v>
      </c>
      <c r="J60" s="30">
        <f t="shared" si="22"/>
        <v>0</v>
      </c>
      <c r="K60" s="30">
        <f t="shared" si="22"/>
        <v>0</v>
      </c>
      <c r="L60" s="30">
        <f t="shared" si="22"/>
        <v>0</v>
      </c>
      <c r="M60" s="30">
        <f t="shared" si="22"/>
        <v>0</v>
      </c>
      <c r="N60" s="30">
        <f t="shared" si="22"/>
        <v>0</v>
      </c>
      <c r="O60" s="30">
        <f t="shared" si="22"/>
        <v>0</v>
      </c>
      <c r="P60" s="30">
        <f t="shared" si="22"/>
        <v>0</v>
      </c>
      <c r="Q60" s="30">
        <f t="shared" si="22"/>
        <v>0</v>
      </c>
      <c r="R60" s="30">
        <f t="shared" si="22"/>
        <v>0</v>
      </c>
    </row>
    <row r="61" spans="2:18" ht="22.5">
      <c r="B61" s="13" t="s">
        <v>233</v>
      </c>
      <c r="C61" s="14" t="s">
        <v>38</v>
      </c>
      <c r="D61" s="14" t="s">
        <v>16</v>
      </c>
      <c r="E61" s="14" t="s">
        <v>141</v>
      </c>
      <c r="F61" s="14" t="s">
        <v>253</v>
      </c>
      <c r="G61" s="14" t="s">
        <v>146</v>
      </c>
      <c r="H61" s="30">
        <f>H62</f>
        <v>260</v>
      </c>
      <c r="I61" s="30">
        <f aca="true" t="shared" si="23" ref="I61:R61">I62</f>
        <v>0</v>
      </c>
      <c r="J61" s="30">
        <f t="shared" si="23"/>
        <v>0</v>
      </c>
      <c r="K61" s="30">
        <f t="shared" si="23"/>
        <v>0</v>
      </c>
      <c r="L61" s="30">
        <f t="shared" si="23"/>
        <v>0</v>
      </c>
      <c r="M61" s="30">
        <f t="shared" si="23"/>
        <v>0</v>
      </c>
      <c r="N61" s="30">
        <f t="shared" si="23"/>
        <v>0</v>
      </c>
      <c r="O61" s="30">
        <f t="shared" si="23"/>
        <v>0</v>
      </c>
      <c r="P61" s="30">
        <f t="shared" si="23"/>
        <v>0</v>
      </c>
      <c r="Q61" s="30">
        <f t="shared" si="23"/>
        <v>0</v>
      </c>
      <c r="R61" s="30">
        <f t="shared" si="23"/>
        <v>0</v>
      </c>
    </row>
    <row r="62" spans="2:18" ht="33.75">
      <c r="B62" s="13" t="s">
        <v>315</v>
      </c>
      <c r="C62" s="14" t="s">
        <v>38</v>
      </c>
      <c r="D62" s="14" t="s">
        <v>16</v>
      </c>
      <c r="E62" s="14" t="s">
        <v>141</v>
      </c>
      <c r="F62" s="14" t="s">
        <v>253</v>
      </c>
      <c r="G62" s="14" t="s">
        <v>147</v>
      </c>
      <c r="H62" s="30">
        <v>260</v>
      </c>
      <c r="I62" s="42"/>
      <c r="J62" s="42"/>
      <c r="K62" s="42"/>
      <c r="L62" s="42"/>
      <c r="M62" s="42"/>
      <c r="N62" s="42"/>
      <c r="O62" s="42"/>
      <c r="P62" s="42"/>
      <c r="Q62" s="42"/>
      <c r="R62" s="42"/>
    </row>
    <row r="63" spans="2:18" ht="22.5">
      <c r="B63" s="13" t="s">
        <v>319</v>
      </c>
      <c r="C63" s="14" t="s">
        <v>38</v>
      </c>
      <c r="D63" s="14" t="s">
        <v>16</v>
      </c>
      <c r="E63" s="14" t="s">
        <v>141</v>
      </c>
      <c r="F63" s="14" t="s">
        <v>253</v>
      </c>
      <c r="G63" s="14" t="s">
        <v>149</v>
      </c>
      <c r="H63" s="30">
        <f>H64+H65</f>
        <v>63.5</v>
      </c>
      <c r="I63" s="30">
        <f aca="true" t="shared" si="24" ref="I63:R63">I64+I65</f>
        <v>0</v>
      </c>
      <c r="J63" s="30">
        <f t="shared" si="24"/>
        <v>0</v>
      </c>
      <c r="K63" s="30">
        <f t="shared" si="24"/>
        <v>0</v>
      </c>
      <c r="L63" s="30">
        <f t="shared" si="24"/>
        <v>0</v>
      </c>
      <c r="M63" s="30">
        <f t="shared" si="24"/>
        <v>0</v>
      </c>
      <c r="N63" s="30">
        <f t="shared" si="24"/>
        <v>0</v>
      </c>
      <c r="O63" s="30">
        <f t="shared" si="24"/>
        <v>0</v>
      </c>
      <c r="P63" s="30">
        <f t="shared" si="24"/>
        <v>0</v>
      </c>
      <c r="Q63" s="30">
        <f t="shared" si="24"/>
        <v>0</v>
      </c>
      <c r="R63" s="30">
        <f t="shared" si="24"/>
        <v>0</v>
      </c>
    </row>
    <row r="64" spans="2:18" ht="22.5">
      <c r="B64" s="13" t="s">
        <v>150</v>
      </c>
      <c r="C64" s="14" t="s">
        <v>38</v>
      </c>
      <c r="D64" s="14" t="s">
        <v>16</v>
      </c>
      <c r="E64" s="14" t="s">
        <v>141</v>
      </c>
      <c r="F64" s="14" t="s">
        <v>253</v>
      </c>
      <c r="G64" s="14" t="s">
        <v>151</v>
      </c>
      <c r="H64" s="30">
        <v>16.6</v>
      </c>
      <c r="I64" s="42"/>
      <c r="J64" s="42"/>
      <c r="K64" s="42"/>
      <c r="L64" s="42"/>
      <c r="M64" s="42"/>
      <c r="N64" s="42"/>
      <c r="O64" s="42"/>
      <c r="P64" s="42"/>
      <c r="Q64" s="42"/>
      <c r="R64" s="42"/>
    </row>
    <row r="65" spans="2:18" ht="22.5">
      <c r="B65" s="45" t="s">
        <v>318</v>
      </c>
      <c r="C65" s="14" t="s">
        <v>38</v>
      </c>
      <c r="D65" s="14" t="s">
        <v>16</v>
      </c>
      <c r="E65" s="14" t="s">
        <v>141</v>
      </c>
      <c r="F65" s="14" t="s">
        <v>253</v>
      </c>
      <c r="G65" s="14" t="s">
        <v>152</v>
      </c>
      <c r="H65" s="30">
        <v>46.9</v>
      </c>
      <c r="I65" s="42"/>
      <c r="J65" s="42"/>
      <c r="K65" s="42"/>
      <c r="L65" s="42"/>
      <c r="M65" s="42"/>
      <c r="N65" s="42"/>
      <c r="O65" s="42"/>
      <c r="P65" s="42"/>
      <c r="Q65" s="42"/>
      <c r="R65" s="42"/>
    </row>
    <row r="66" spans="2:18" ht="31.5" customHeight="1">
      <c r="B66" s="13" t="s">
        <v>126</v>
      </c>
      <c r="C66" s="14" t="s">
        <v>38</v>
      </c>
      <c r="D66" s="14" t="s">
        <v>16</v>
      </c>
      <c r="E66" s="14" t="s">
        <v>141</v>
      </c>
      <c r="F66" s="14" t="s">
        <v>254</v>
      </c>
      <c r="G66" s="14"/>
      <c r="H66" s="30">
        <f>H67+H69</f>
        <v>274.2</v>
      </c>
      <c r="I66" s="30">
        <f aca="true" t="shared" si="25" ref="I66:R66">I67+I69</f>
        <v>0</v>
      </c>
      <c r="J66" s="30">
        <f t="shared" si="25"/>
        <v>0</v>
      </c>
      <c r="K66" s="30">
        <f t="shared" si="25"/>
        <v>0</v>
      </c>
      <c r="L66" s="30">
        <f t="shared" si="25"/>
        <v>0</v>
      </c>
      <c r="M66" s="30">
        <f t="shared" si="25"/>
        <v>0</v>
      </c>
      <c r="N66" s="30">
        <f t="shared" si="25"/>
        <v>0</v>
      </c>
      <c r="O66" s="30">
        <f t="shared" si="25"/>
        <v>0</v>
      </c>
      <c r="P66" s="30">
        <f t="shared" si="25"/>
        <v>0</v>
      </c>
      <c r="Q66" s="30">
        <f t="shared" si="25"/>
        <v>0</v>
      </c>
      <c r="R66" s="30">
        <f t="shared" si="25"/>
        <v>0</v>
      </c>
    </row>
    <row r="67" spans="2:18" ht="22.5">
      <c r="B67" s="13" t="s">
        <v>233</v>
      </c>
      <c r="C67" s="14" t="s">
        <v>38</v>
      </c>
      <c r="D67" s="14" t="s">
        <v>16</v>
      </c>
      <c r="E67" s="14" t="s">
        <v>141</v>
      </c>
      <c r="F67" s="14" t="s">
        <v>254</v>
      </c>
      <c r="G67" s="14" t="s">
        <v>146</v>
      </c>
      <c r="H67" s="30">
        <f>H68</f>
        <v>199.2</v>
      </c>
      <c r="I67" s="30">
        <f aca="true" t="shared" si="26" ref="I67:R67">I68</f>
        <v>0</v>
      </c>
      <c r="J67" s="30">
        <f t="shared" si="26"/>
        <v>0</v>
      </c>
      <c r="K67" s="30">
        <f t="shared" si="26"/>
        <v>0</v>
      </c>
      <c r="L67" s="30">
        <f t="shared" si="26"/>
        <v>0</v>
      </c>
      <c r="M67" s="30">
        <f t="shared" si="26"/>
        <v>0</v>
      </c>
      <c r="N67" s="30">
        <f t="shared" si="26"/>
        <v>0</v>
      </c>
      <c r="O67" s="30">
        <f t="shared" si="26"/>
        <v>0</v>
      </c>
      <c r="P67" s="30">
        <f t="shared" si="26"/>
        <v>0</v>
      </c>
      <c r="Q67" s="30">
        <f t="shared" si="26"/>
        <v>0</v>
      </c>
      <c r="R67" s="30">
        <f t="shared" si="26"/>
        <v>0</v>
      </c>
    </row>
    <row r="68" spans="2:18" ht="33.75">
      <c r="B68" s="13" t="s">
        <v>315</v>
      </c>
      <c r="C68" s="14" t="s">
        <v>38</v>
      </c>
      <c r="D68" s="14" t="s">
        <v>16</v>
      </c>
      <c r="E68" s="14" t="s">
        <v>141</v>
      </c>
      <c r="F68" s="14" t="s">
        <v>254</v>
      </c>
      <c r="G68" s="14" t="s">
        <v>147</v>
      </c>
      <c r="H68" s="30">
        <v>199.2</v>
      </c>
      <c r="I68" s="42"/>
      <c r="J68" s="42"/>
      <c r="K68" s="42"/>
      <c r="L68" s="42"/>
      <c r="M68" s="42"/>
      <c r="N68" s="42"/>
      <c r="O68" s="42"/>
      <c r="P68" s="42"/>
      <c r="Q68" s="42"/>
      <c r="R68" s="42"/>
    </row>
    <row r="69" spans="2:18" ht="22.5">
      <c r="B69" s="13" t="s">
        <v>319</v>
      </c>
      <c r="C69" s="14" t="s">
        <v>38</v>
      </c>
      <c r="D69" s="14" t="s">
        <v>16</v>
      </c>
      <c r="E69" s="14" t="s">
        <v>141</v>
      </c>
      <c r="F69" s="14" t="s">
        <v>254</v>
      </c>
      <c r="G69" s="14" t="s">
        <v>149</v>
      </c>
      <c r="H69" s="30">
        <f>H70+H71</f>
        <v>75</v>
      </c>
      <c r="I69" s="30">
        <f aca="true" t="shared" si="27" ref="I69:R69">I70+I71</f>
        <v>0</v>
      </c>
      <c r="J69" s="30">
        <f t="shared" si="27"/>
        <v>0</v>
      </c>
      <c r="K69" s="30">
        <f t="shared" si="27"/>
        <v>0</v>
      </c>
      <c r="L69" s="30">
        <f t="shared" si="27"/>
        <v>0</v>
      </c>
      <c r="M69" s="30">
        <f t="shared" si="27"/>
        <v>0</v>
      </c>
      <c r="N69" s="30">
        <f t="shared" si="27"/>
        <v>0</v>
      </c>
      <c r="O69" s="30">
        <f t="shared" si="27"/>
        <v>0</v>
      </c>
      <c r="P69" s="30">
        <f t="shared" si="27"/>
        <v>0</v>
      </c>
      <c r="Q69" s="30">
        <f t="shared" si="27"/>
        <v>0</v>
      </c>
      <c r="R69" s="30">
        <f t="shared" si="27"/>
        <v>0</v>
      </c>
    </row>
    <row r="70" spans="2:18" ht="22.5">
      <c r="B70" s="13" t="s">
        <v>150</v>
      </c>
      <c r="C70" s="14" t="s">
        <v>38</v>
      </c>
      <c r="D70" s="14" t="s">
        <v>16</v>
      </c>
      <c r="E70" s="14" t="s">
        <v>141</v>
      </c>
      <c r="F70" s="14" t="s">
        <v>254</v>
      </c>
      <c r="G70" s="14" t="s">
        <v>151</v>
      </c>
      <c r="H70" s="30">
        <v>16.6</v>
      </c>
      <c r="I70" s="42"/>
      <c r="J70" s="42"/>
      <c r="K70" s="42"/>
      <c r="L70" s="42"/>
      <c r="M70" s="42"/>
      <c r="N70" s="42"/>
      <c r="O70" s="42"/>
      <c r="P70" s="42"/>
      <c r="Q70" s="42"/>
      <c r="R70" s="42"/>
    </row>
    <row r="71" spans="2:18" ht="22.5">
      <c r="B71" s="45" t="s">
        <v>318</v>
      </c>
      <c r="C71" s="14" t="s">
        <v>38</v>
      </c>
      <c r="D71" s="14" t="s">
        <v>16</v>
      </c>
      <c r="E71" s="14" t="s">
        <v>141</v>
      </c>
      <c r="F71" s="14" t="s">
        <v>254</v>
      </c>
      <c r="G71" s="14" t="s">
        <v>152</v>
      </c>
      <c r="H71" s="30">
        <v>58.4</v>
      </c>
      <c r="I71" s="42"/>
      <c r="J71" s="42"/>
      <c r="K71" s="42"/>
      <c r="L71" s="42"/>
      <c r="M71" s="42"/>
      <c r="N71" s="42"/>
      <c r="O71" s="42"/>
      <c r="P71" s="42"/>
      <c r="Q71" s="42"/>
      <c r="R71" s="42"/>
    </row>
    <row r="72" spans="2:18" ht="12.75">
      <c r="B72" s="13" t="s">
        <v>260</v>
      </c>
      <c r="C72" s="14" t="s">
        <v>38</v>
      </c>
      <c r="D72" s="14" t="s">
        <v>16</v>
      </c>
      <c r="E72" s="14" t="s">
        <v>141</v>
      </c>
      <c r="F72" s="14" t="s">
        <v>261</v>
      </c>
      <c r="G72" s="14" t="s">
        <v>32</v>
      </c>
      <c r="H72" s="30">
        <f>H73+H79+H76</f>
        <v>2640</v>
      </c>
      <c r="I72" s="30">
        <f aca="true" t="shared" si="28" ref="I72:R72">I73+I79+I76</f>
        <v>0</v>
      </c>
      <c r="J72" s="30">
        <f t="shared" si="28"/>
        <v>0</v>
      </c>
      <c r="K72" s="30">
        <f t="shared" si="28"/>
        <v>0</v>
      </c>
      <c r="L72" s="30">
        <f t="shared" si="28"/>
        <v>0</v>
      </c>
      <c r="M72" s="30">
        <f t="shared" si="28"/>
        <v>0</v>
      </c>
      <c r="N72" s="30">
        <f t="shared" si="28"/>
        <v>0</v>
      </c>
      <c r="O72" s="30">
        <f t="shared" si="28"/>
        <v>0</v>
      </c>
      <c r="P72" s="30">
        <f t="shared" si="28"/>
        <v>0</v>
      </c>
      <c r="Q72" s="30">
        <f t="shared" si="28"/>
        <v>0</v>
      </c>
      <c r="R72" s="30">
        <f t="shared" si="28"/>
        <v>0</v>
      </c>
    </row>
    <row r="73" spans="2:18" ht="39" customHeight="1">
      <c r="B73" s="13" t="s">
        <v>288</v>
      </c>
      <c r="C73" s="14" t="s">
        <v>38</v>
      </c>
      <c r="D73" s="14" t="s">
        <v>16</v>
      </c>
      <c r="E73" s="14" t="s">
        <v>141</v>
      </c>
      <c r="F73" s="14" t="s">
        <v>289</v>
      </c>
      <c r="G73" s="14"/>
      <c r="H73" s="30">
        <f>H75</f>
        <v>75</v>
      </c>
      <c r="I73" s="30">
        <f aca="true" t="shared" si="29" ref="I73:R73">I75</f>
        <v>0</v>
      </c>
      <c r="J73" s="30">
        <f t="shared" si="29"/>
        <v>0</v>
      </c>
      <c r="K73" s="30">
        <f t="shared" si="29"/>
        <v>0</v>
      </c>
      <c r="L73" s="30">
        <f t="shared" si="29"/>
        <v>0</v>
      </c>
      <c r="M73" s="30">
        <f t="shared" si="29"/>
        <v>0</v>
      </c>
      <c r="N73" s="30">
        <f t="shared" si="29"/>
        <v>0</v>
      </c>
      <c r="O73" s="30">
        <f t="shared" si="29"/>
        <v>0</v>
      </c>
      <c r="P73" s="30">
        <f t="shared" si="29"/>
        <v>0</v>
      </c>
      <c r="Q73" s="30">
        <f t="shared" si="29"/>
        <v>0</v>
      </c>
      <c r="R73" s="30">
        <f t="shared" si="29"/>
        <v>0</v>
      </c>
    </row>
    <row r="74" spans="2:18" ht="30" customHeight="1">
      <c r="B74" s="13" t="s">
        <v>319</v>
      </c>
      <c r="C74" s="14" t="s">
        <v>38</v>
      </c>
      <c r="D74" s="14" t="s">
        <v>16</v>
      </c>
      <c r="E74" s="14" t="s">
        <v>141</v>
      </c>
      <c r="F74" s="14" t="s">
        <v>289</v>
      </c>
      <c r="G74" s="14" t="s">
        <v>149</v>
      </c>
      <c r="H74" s="44">
        <f>H75</f>
        <v>75</v>
      </c>
      <c r="I74" s="44"/>
      <c r="J74" s="44"/>
      <c r="K74" s="44"/>
      <c r="L74" s="44"/>
      <c r="M74" s="44"/>
      <c r="N74" s="44"/>
      <c r="O74" s="44"/>
      <c r="P74" s="44"/>
      <c r="Q74" s="44"/>
      <c r="R74" s="44"/>
    </row>
    <row r="75" spans="2:18" ht="22.5">
      <c r="B75" s="45" t="s">
        <v>318</v>
      </c>
      <c r="C75" s="14" t="s">
        <v>38</v>
      </c>
      <c r="D75" s="14" t="s">
        <v>16</v>
      </c>
      <c r="E75" s="14" t="s">
        <v>141</v>
      </c>
      <c r="F75" s="14" t="s">
        <v>289</v>
      </c>
      <c r="G75" s="14" t="s">
        <v>152</v>
      </c>
      <c r="H75" s="44">
        <v>75</v>
      </c>
      <c r="I75" s="43"/>
      <c r="J75" s="43"/>
      <c r="K75" s="43"/>
      <c r="L75" s="43"/>
      <c r="M75" s="43"/>
      <c r="N75" s="43"/>
      <c r="O75" s="43"/>
      <c r="P75" s="43"/>
      <c r="Q75" s="43"/>
      <c r="R75" s="43"/>
    </row>
    <row r="76" spans="2:18" ht="45">
      <c r="B76" s="15" t="s">
        <v>273</v>
      </c>
      <c r="C76" s="14" t="s">
        <v>38</v>
      </c>
      <c r="D76" s="14" t="s">
        <v>16</v>
      </c>
      <c r="E76" s="14" t="s">
        <v>141</v>
      </c>
      <c r="F76" s="14" t="s">
        <v>269</v>
      </c>
      <c r="G76" s="14"/>
      <c r="H76" s="44">
        <f>H77</f>
        <v>65</v>
      </c>
      <c r="I76" s="44">
        <f aca="true" t="shared" si="30" ref="I76:R77">I77</f>
        <v>0</v>
      </c>
      <c r="J76" s="44">
        <f t="shared" si="30"/>
        <v>0</v>
      </c>
      <c r="K76" s="44">
        <f t="shared" si="30"/>
        <v>0</v>
      </c>
      <c r="L76" s="44">
        <f t="shared" si="30"/>
        <v>0</v>
      </c>
      <c r="M76" s="44">
        <f t="shared" si="30"/>
        <v>0</v>
      </c>
      <c r="N76" s="44">
        <f t="shared" si="30"/>
        <v>0</v>
      </c>
      <c r="O76" s="44">
        <f t="shared" si="30"/>
        <v>0</v>
      </c>
      <c r="P76" s="44">
        <f t="shared" si="30"/>
        <v>0</v>
      </c>
      <c r="Q76" s="44">
        <f t="shared" si="30"/>
        <v>0</v>
      </c>
      <c r="R76" s="44">
        <f t="shared" si="30"/>
        <v>0</v>
      </c>
    </row>
    <row r="77" spans="2:18" ht="22.5">
      <c r="B77" s="13" t="s">
        <v>319</v>
      </c>
      <c r="C77" s="14" t="s">
        <v>38</v>
      </c>
      <c r="D77" s="14" t="s">
        <v>16</v>
      </c>
      <c r="E77" s="14" t="s">
        <v>141</v>
      </c>
      <c r="F77" s="14" t="s">
        <v>269</v>
      </c>
      <c r="G77" s="14" t="s">
        <v>149</v>
      </c>
      <c r="H77" s="44">
        <f>H78</f>
        <v>65</v>
      </c>
      <c r="I77" s="44">
        <f t="shared" si="30"/>
        <v>0</v>
      </c>
      <c r="J77" s="44">
        <f t="shared" si="30"/>
        <v>0</v>
      </c>
      <c r="K77" s="44">
        <f t="shared" si="30"/>
        <v>0</v>
      </c>
      <c r="L77" s="44">
        <f t="shared" si="30"/>
        <v>0</v>
      </c>
      <c r="M77" s="44">
        <f t="shared" si="30"/>
        <v>0</v>
      </c>
      <c r="N77" s="44">
        <f t="shared" si="30"/>
        <v>0</v>
      </c>
      <c r="O77" s="44">
        <f t="shared" si="30"/>
        <v>0</v>
      </c>
      <c r="P77" s="44">
        <f t="shared" si="30"/>
        <v>0</v>
      </c>
      <c r="Q77" s="44">
        <f t="shared" si="30"/>
        <v>0</v>
      </c>
      <c r="R77" s="44">
        <f t="shared" si="30"/>
        <v>0</v>
      </c>
    </row>
    <row r="78" spans="2:18" ht="22.5">
      <c r="B78" s="45" t="s">
        <v>318</v>
      </c>
      <c r="C78" s="14" t="s">
        <v>38</v>
      </c>
      <c r="D78" s="14" t="s">
        <v>16</v>
      </c>
      <c r="E78" s="14" t="s">
        <v>141</v>
      </c>
      <c r="F78" s="14" t="s">
        <v>269</v>
      </c>
      <c r="G78" s="14" t="s">
        <v>152</v>
      </c>
      <c r="H78" s="44">
        <v>65</v>
      </c>
      <c r="I78" s="43"/>
      <c r="J78" s="43"/>
      <c r="K78" s="43"/>
      <c r="L78" s="43"/>
      <c r="M78" s="43"/>
      <c r="N78" s="43"/>
      <c r="O78" s="43"/>
      <c r="P78" s="43"/>
      <c r="Q78" s="43"/>
      <c r="R78" s="43"/>
    </row>
    <row r="79" spans="2:18" ht="33.75">
      <c r="B79" s="13" t="s">
        <v>281</v>
      </c>
      <c r="C79" s="14" t="s">
        <v>38</v>
      </c>
      <c r="D79" s="14" t="s">
        <v>16</v>
      </c>
      <c r="E79" s="14" t="s">
        <v>141</v>
      </c>
      <c r="F79" s="14" t="s">
        <v>280</v>
      </c>
      <c r="G79" s="14"/>
      <c r="H79" s="30">
        <f>H80</f>
        <v>2500</v>
      </c>
      <c r="I79" s="30">
        <f aca="true" t="shared" si="31" ref="I79:R80">I80</f>
        <v>0</v>
      </c>
      <c r="J79" s="30">
        <f t="shared" si="31"/>
        <v>0</v>
      </c>
      <c r="K79" s="30">
        <f t="shared" si="31"/>
        <v>0</v>
      </c>
      <c r="L79" s="30">
        <f t="shared" si="31"/>
        <v>0</v>
      </c>
      <c r="M79" s="30">
        <f t="shared" si="31"/>
        <v>0</v>
      </c>
      <c r="N79" s="30">
        <f t="shared" si="31"/>
        <v>0</v>
      </c>
      <c r="O79" s="30">
        <f t="shared" si="31"/>
        <v>0</v>
      </c>
      <c r="P79" s="30">
        <f t="shared" si="31"/>
        <v>0</v>
      </c>
      <c r="Q79" s="30">
        <f t="shared" si="31"/>
        <v>0</v>
      </c>
      <c r="R79" s="30">
        <f t="shared" si="31"/>
        <v>0</v>
      </c>
    </row>
    <row r="80" spans="2:18" ht="22.5">
      <c r="B80" s="13" t="s">
        <v>319</v>
      </c>
      <c r="C80" s="14" t="s">
        <v>38</v>
      </c>
      <c r="D80" s="14" t="s">
        <v>16</v>
      </c>
      <c r="E80" s="14" t="s">
        <v>141</v>
      </c>
      <c r="F80" s="14" t="s">
        <v>280</v>
      </c>
      <c r="G80" s="14" t="s">
        <v>149</v>
      </c>
      <c r="H80" s="30">
        <f>H81</f>
        <v>2500</v>
      </c>
      <c r="I80" s="30">
        <f t="shared" si="31"/>
        <v>0</v>
      </c>
      <c r="J80" s="30">
        <f t="shared" si="31"/>
        <v>0</v>
      </c>
      <c r="K80" s="30">
        <f t="shared" si="31"/>
        <v>0</v>
      </c>
      <c r="L80" s="30">
        <f t="shared" si="31"/>
        <v>0</v>
      </c>
      <c r="M80" s="30">
        <f t="shared" si="31"/>
        <v>0</v>
      </c>
      <c r="N80" s="30">
        <f t="shared" si="31"/>
        <v>0</v>
      </c>
      <c r="O80" s="30">
        <f t="shared" si="31"/>
        <v>0</v>
      </c>
      <c r="P80" s="30">
        <f t="shared" si="31"/>
        <v>0</v>
      </c>
      <c r="Q80" s="30">
        <f t="shared" si="31"/>
        <v>0</v>
      </c>
      <c r="R80" s="30">
        <f t="shared" si="31"/>
        <v>0</v>
      </c>
    </row>
    <row r="81" spans="2:18" ht="22.5">
      <c r="B81" s="45" t="s">
        <v>318</v>
      </c>
      <c r="C81" s="14" t="s">
        <v>38</v>
      </c>
      <c r="D81" s="14" t="s">
        <v>16</v>
      </c>
      <c r="E81" s="14" t="s">
        <v>141</v>
      </c>
      <c r="F81" s="14" t="s">
        <v>280</v>
      </c>
      <c r="G81" s="14" t="s">
        <v>152</v>
      </c>
      <c r="H81" s="30">
        <v>2500</v>
      </c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2:18" ht="24">
      <c r="B82" s="11" t="s">
        <v>167</v>
      </c>
      <c r="C82" s="12" t="s">
        <v>38</v>
      </c>
      <c r="D82" s="12" t="s">
        <v>20</v>
      </c>
      <c r="E82" s="12"/>
      <c r="F82" s="12"/>
      <c r="G82" s="12"/>
      <c r="H82" s="22">
        <f>H83</f>
        <v>1203.5</v>
      </c>
      <c r="I82" s="22" t="e">
        <f>I83+#REF!</f>
        <v>#REF!</v>
      </c>
      <c r="J82" s="22" t="e">
        <f>J83+#REF!</f>
        <v>#REF!</v>
      </c>
      <c r="K82" s="22" t="e">
        <f>K83+#REF!</f>
        <v>#REF!</v>
      </c>
      <c r="L82" s="22" t="e">
        <f>L83+#REF!</f>
        <v>#REF!</v>
      </c>
      <c r="M82" s="22" t="e">
        <f>M83+#REF!</f>
        <v>#REF!</v>
      </c>
      <c r="N82" s="22" t="e">
        <f>N83+#REF!</f>
        <v>#REF!</v>
      </c>
      <c r="O82" s="22" t="e">
        <f>O83+#REF!</f>
        <v>#REF!</v>
      </c>
      <c r="P82" s="22" t="e">
        <f>P83+#REF!</f>
        <v>#REF!</v>
      </c>
      <c r="Q82" s="22" t="e">
        <f>Q83+#REF!</f>
        <v>#REF!</v>
      </c>
      <c r="R82" s="22" t="e">
        <f>R83+#REF!</f>
        <v>#REF!</v>
      </c>
    </row>
    <row r="83" spans="2:18" ht="33.75">
      <c r="B83" s="13" t="s">
        <v>168</v>
      </c>
      <c r="C83" s="14" t="s">
        <v>38</v>
      </c>
      <c r="D83" s="14" t="s">
        <v>20</v>
      </c>
      <c r="E83" s="14" t="s">
        <v>15</v>
      </c>
      <c r="F83" s="14"/>
      <c r="G83" s="14"/>
      <c r="H83" s="30">
        <f>H84</f>
        <v>1203.5</v>
      </c>
      <c r="I83" s="33" t="e">
        <f>I84+#REF!</f>
        <v>#REF!</v>
      </c>
      <c r="J83" s="33" t="e">
        <f>J84+#REF!</f>
        <v>#REF!</v>
      </c>
      <c r="K83" s="33" t="e">
        <f>K84+#REF!</f>
        <v>#REF!</v>
      </c>
      <c r="L83" s="33" t="e">
        <f>L84+#REF!</f>
        <v>#REF!</v>
      </c>
      <c r="M83" s="33" t="e">
        <f>M84+#REF!</f>
        <v>#REF!</v>
      </c>
      <c r="N83" s="33" t="e">
        <f>N84+#REF!</f>
        <v>#REF!</v>
      </c>
      <c r="O83" s="33" t="e">
        <f>O84+#REF!</f>
        <v>#REF!</v>
      </c>
      <c r="P83" s="33" t="e">
        <f>P84+#REF!</f>
        <v>#REF!</v>
      </c>
      <c r="Q83" s="33" t="e">
        <f>Q84+#REF!</f>
        <v>#REF!</v>
      </c>
      <c r="R83" s="33" t="e">
        <f>R84+#REF!</f>
        <v>#REF!</v>
      </c>
    </row>
    <row r="84" spans="2:18" ht="33.75">
      <c r="B84" s="13" t="s">
        <v>51</v>
      </c>
      <c r="C84" s="14" t="s">
        <v>38</v>
      </c>
      <c r="D84" s="14" t="s">
        <v>20</v>
      </c>
      <c r="E84" s="14" t="s">
        <v>15</v>
      </c>
      <c r="F84" s="14" t="s">
        <v>52</v>
      </c>
      <c r="G84" s="14"/>
      <c r="H84" s="30">
        <f>H85</f>
        <v>1203.5</v>
      </c>
      <c r="I84" s="30">
        <f aca="true" t="shared" si="32" ref="I84:R84">I85</f>
        <v>0</v>
      </c>
      <c r="J84" s="30">
        <f t="shared" si="32"/>
        <v>0</v>
      </c>
      <c r="K84" s="30">
        <f t="shared" si="32"/>
        <v>0</v>
      </c>
      <c r="L84" s="30">
        <f t="shared" si="32"/>
        <v>0</v>
      </c>
      <c r="M84" s="30">
        <f t="shared" si="32"/>
        <v>0</v>
      </c>
      <c r="N84" s="30">
        <f t="shared" si="32"/>
        <v>0</v>
      </c>
      <c r="O84" s="30">
        <f t="shared" si="32"/>
        <v>0</v>
      </c>
      <c r="P84" s="30">
        <f t="shared" si="32"/>
        <v>0</v>
      </c>
      <c r="Q84" s="30">
        <f t="shared" si="32"/>
        <v>0</v>
      </c>
      <c r="R84" s="30">
        <f t="shared" si="32"/>
        <v>0</v>
      </c>
    </row>
    <row r="85" spans="2:18" ht="12.75">
      <c r="B85" s="13" t="s">
        <v>47</v>
      </c>
      <c r="C85" s="14" t="s">
        <v>38</v>
      </c>
      <c r="D85" s="14" t="s">
        <v>20</v>
      </c>
      <c r="E85" s="14" t="s">
        <v>15</v>
      </c>
      <c r="F85" s="14" t="s">
        <v>53</v>
      </c>
      <c r="G85" s="14"/>
      <c r="H85" s="30">
        <f>H86+H88</f>
        <v>1203.5</v>
      </c>
      <c r="I85" s="30">
        <f aca="true" t="shared" si="33" ref="I85:R85">I86+I88</f>
        <v>0</v>
      </c>
      <c r="J85" s="30">
        <f t="shared" si="33"/>
        <v>0</v>
      </c>
      <c r="K85" s="30">
        <f t="shared" si="33"/>
        <v>0</v>
      </c>
      <c r="L85" s="30">
        <f t="shared" si="33"/>
        <v>0</v>
      </c>
      <c r="M85" s="30">
        <f t="shared" si="33"/>
        <v>0</v>
      </c>
      <c r="N85" s="30">
        <f t="shared" si="33"/>
        <v>0</v>
      </c>
      <c r="O85" s="30">
        <f t="shared" si="33"/>
        <v>0</v>
      </c>
      <c r="P85" s="30">
        <f t="shared" si="33"/>
        <v>0</v>
      </c>
      <c r="Q85" s="30">
        <f t="shared" si="33"/>
        <v>0</v>
      </c>
      <c r="R85" s="30">
        <f t="shared" si="33"/>
        <v>0</v>
      </c>
    </row>
    <row r="86" spans="2:18" ht="22.5">
      <c r="B86" s="13" t="s">
        <v>233</v>
      </c>
      <c r="C86" s="14" t="s">
        <v>38</v>
      </c>
      <c r="D86" s="14" t="s">
        <v>20</v>
      </c>
      <c r="E86" s="14" t="s">
        <v>15</v>
      </c>
      <c r="F86" s="14" t="s">
        <v>53</v>
      </c>
      <c r="G86" s="14" t="s">
        <v>146</v>
      </c>
      <c r="H86" s="30">
        <f>H87</f>
        <v>1175.7</v>
      </c>
      <c r="I86" s="30">
        <f aca="true" t="shared" si="34" ref="I86:R86">I87</f>
        <v>0</v>
      </c>
      <c r="J86" s="30">
        <f t="shared" si="34"/>
        <v>0</v>
      </c>
      <c r="K86" s="30">
        <f t="shared" si="34"/>
        <v>0</v>
      </c>
      <c r="L86" s="30">
        <f t="shared" si="34"/>
        <v>0</v>
      </c>
      <c r="M86" s="30">
        <f t="shared" si="34"/>
        <v>0</v>
      </c>
      <c r="N86" s="30">
        <f t="shared" si="34"/>
        <v>0</v>
      </c>
      <c r="O86" s="30">
        <f t="shared" si="34"/>
        <v>0</v>
      </c>
      <c r="P86" s="30">
        <f t="shared" si="34"/>
        <v>0</v>
      </c>
      <c r="Q86" s="30">
        <f t="shared" si="34"/>
        <v>0</v>
      </c>
      <c r="R86" s="30">
        <f t="shared" si="34"/>
        <v>0</v>
      </c>
    </row>
    <row r="87" spans="2:18" ht="33.75">
      <c r="B87" s="13" t="s">
        <v>315</v>
      </c>
      <c r="C87" s="14" t="s">
        <v>38</v>
      </c>
      <c r="D87" s="14" t="s">
        <v>20</v>
      </c>
      <c r="E87" s="14" t="s">
        <v>15</v>
      </c>
      <c r="F87" s="14" t="s">
        <v>53</v>
      </c>
      <c r="G87" s="14" t="s">
        <v>147</v>
      </c>
      <c r="H87" s="30">
        <v>1175.7</v>
      </c>
      <c r="I87" s="42"/>
      <c r="J87" s="42"/>
      <c r="K87" s="42"/>
      <c r="L87" s="42"/>
      <c r="M87" s="42"/>
      <c r="N87" s="42"/>
      <c r="O87" s="42"/>
      <c r="P87" s="42"/>
      <c r="Q87" s="42"/>
      <c r="R87" s="42"/>
    </row>
    <row r="88" spans="2:18" ht="22.5">
      <c r="B88" s="13" t="s">
        <v>319</v>
      </c>
      <c r="C88" s="14" t="s">
        <v>38</v>
      </c>
      <c r="D88" s="14" t="s">
        <v>20</v>
      </c>
      <c r="E88" s="14" t="s">
        <v>15</v>
      </c>
      <c r="F88" s="14" t="s">
        <v>53</v>
      </c>
      <c r="G88" s="14" t="s">
        <v>149</v>
      </c>
      <c r="H88" s="30">
        <f>H89</f>
        <v>27.8</v>
      </c>
      <c r="I88" s="30">
        <f aca="true" t="shared" si="35" ref="I88:R88">I89</f>
        <v>0</v>
      </c>
      <c r="J88" s="30">
        <f t="shared" si="35"/>
        <v>0</v>
      </c>
      <c r="K88" s="30">
        <f t="shared" si="35"/>
        <v>0</v>
      </c>
      <c r="L88" s="30">
        <f t="shared" si="35"/>
        <v>0</v>
      </c>
      <c r="M88" s="30">
        <f t="shared" si="35"/>
        <v>0</v>
      </c>
      <c r="N88" s="30">
        <f t="shared" si="35"/>
        <v>0</v>
      </c>
      <c r="O88" s="30">
        <f t="shared" si="35"/>
        <v>0</v>
      </c>
      <c r="P88" s="30">
        <f t="shared" si="35"/>
        <v>0</v>
      </c>
      <c r="Q88" s="30">
        <f t="shared" si="35"/>
        <v>0</v>
      </c>
      <c r="R88" s="30">
        <f t="shared" si="35"/>
        <v>0</v>
      </c>
    </row>
    <row r="89" spans="2:18" ht="22.5">
      <c r="B89" s="13" t="s">
        <v>150</v>
      </c>
      <c r="C89" s="14" t="s">
        <v>38</v>
      </c>
      <c r="D89" s="14" t="s">
        <v>20</v>
      </c>
      <c r="E89" s="14" t="s">
        <v>15</v>
      </c>
      <c r="F89" s="14" t="s">
        <v>53</v>
      </c>
      <c r="G89" s="14" t="s">
        <v>151</v>
      </c>
      <c r="H89" s="44">
        <v>27.8</v>
      </c>
      <c r="I89" s="43"/>
      <c r="J89" s="43"/>
      <c r="K89" s="43"/>
      <c r="L89" s="43"/>
      <c r="M89" s="43"/>
      <c r="N89" s="43"/>
      <c r="O89" s="43"/>
      <c r="P89" s="43"/>
      <c r="Q89" s="43"/>
      <c r="R89" s="43"/>
    </row>
    <row r="90" spans="2:18" ht="12.75">
      <c r="B90" s="11" t="s">
        <v>1</v>
      </c>
      <c r="C90" s="12" t="s">
        <v>38</v>
      </c>
      <c r="D90" s="12" t="s">
        <v>18</v>
      </c>
      <c r="E90" s="12"/>
      <c r="F90" s="12"/>
      <c r="G90" s="12"/>
      <c r="H90" s="22">
        <f>H91+H98+H103</f>
        <v>4144.1</v>
      </c>
      <c r="I90" s="22" t="e">
        <f>I91+I98+#REF!</f>
        <v>#REF!</v>
      </c>
      <c r="J90" s="22" t="e">
        <f>J91+J98+#REF!</f>
        <v>#REF!</v>
      </c>
      <c r="K90" s="22" t="e">
        <f>K91+K98+#REF!</f>
        <v>#REF!</v>
      </c>
      <c r="L90" s="22" t="e">
        <f>L91+L98+#REF!</f>
        <v>#REF!</v>
      </c>
      <c r="M90" s="22" t="e">
        <f>M91+M98+#REF!</f>
        <v>#REF!</v>
      </c>
      <c r="N90" s="22" t="e">
        <f>N91+N98+#REF!</f>
        <v>#REF!</v>
      </c>
      <c r="O90" s="22" t="e">
        <f>O91+O98+#REF!</f>
        <v>#REF!</v>
      </c>
      <c r="P90" s="22" t="e">
        <f>P91+P98+#REF!</f>
        <v>#REF!</v>
      </c>
      <c r="Q90" s="22" t="e">
        <f>Q91+Q98+#REF!</f>
        <v>#REF!</v>
      </c>
      <c r="R90" s="22" t="e">
        <f>R91+R98+#REF!</f>
        <v>#REF!</v>
      </c>
    </row>
    <row r="91" spans="2:18" ht="12.75">
      <c r="B91" s="11" t="s">
        <v>37</v>
      </c>
      <c r="C91" s="12" t="s">
        <v>38</v>
      </c>
      <c r="D91" s="12" t="s">
        <v>18</v>
      </c>
      <c r="E91" s="12" t="s">
        <v>31</v>
      </c>
      <c r="F91" s="12"/>
      <c r="G91" s="12"/>
      <c r="H91" s="22">
        <f>H92</f>
        <v>962</v>
      </c>
      <c r="I91" s="30">
        <f aca="true" t="shared" si="36" ref="I91:R92">I92</f>
        <v>0</v>
      </c>
      <c r="J91" s="30">
        <f t="shared" si="36"/>
        <v>0</v>
      </c>
      <c r="K91" s="30">
        <f t="shared" si="36"/>
        <v>0</v>
      </c>
      <c r="L91" s="30">
        <f t="shared" si="36"/>
        <v>0</v>
      </c>
      <c r="M91" s="30">
        <f t="shared" si="36"/>
        <v>0</v>
      </c>
      <c r="N91" s="30">
        <f t="shared" si="36"/>
        <v>0</v>
      </c>
      <c r="O91" s="30">
        <f t="shared" si="36"/>
        <v>0</v>
      </c>
      <c r="P91" s="30">
        <f t="shared" si="36"/>
        <v>0</v>
      </c>
      <c r="Q91" s="30">
        <f t="shared" si="36"/>
        <v>0</v>
      </c>
      <c r="R91" s="30">
        <f t="shared" si="36"/>
        <v>0</v>
      </c>
    </row>
    <row r="92" spans="2:18" ht="33.75">
      <c r="B92" s="13" t="s">
        <v>51</v>
      </c>
      <c r="C92" s="14" t="s">
        <v>38</v>
      </c>
      <c r="D92" s="14" t="s">
        <v>18</v>
      </c>
      <c r="E92" s="14" t="s">
        <v>31</v>
      </c>
      <c r="F92" s="14" t="s">
        <v>52</v>
      </c>
      <c r="G92" s="14"/>
      <c r="H92" s="30">
        <f>H93</f>
        <v>962</v>
      </c>
      <c r="I92" s="30">
        <f t="shared" si="36"/>
        <v>0</v>
      </c>
      <c r="J92" s="30">
        <f t="shared" si="36"/>
        <v>0</v>
      </c>
      <c r="K92" s="30">
        <f t="shared" si="36"/>
        <v>0</v>
      </c>
      <c r="L92" s="30">
        <f t="shared" si="36"/>
        <v>0</v>
      </c>
      <c r="M92" s="30">
        <f t="shared" si="36"/>
        <v>0</v>
      </c>
      <c r="N92" s="30">
        <f t="shared" si="36"/>
        <v>0</v>
      </c>
      <c r="O92" s="30">
        <f t="shared" si="36"/>
        <v>0</v>
      </c>
      <c r="P92" s="30">
        <f t="shared" si="36"/>
        <v>0</v>
      </c>
      <c r="Q92" s="30">
        <f t="shared" si="36"/>
        <v>0</v>
      </c>
      <c r="R92" s="30">
        <f t="shared" si="36"/>
        <v>0</v>
      </c>
    </row>
    <row r="93" spans="2:18" ht="12.75">
      <c r="B93" s="13" t="s">
        <v>47</v>
      </c>
      <c r="C93" s="14" t="s">
        <v>38</v>
      </c>
      <c r="D93" s="14" t="s">
        <v>18</v>
      </c>
      <c r="E93" s="14" t="s">
        <v>31</v>
      </c>
      <c r="F93" s="14" t="s">
        <v>53</v>
      </c>
      <c r="G93" s="14"/>
      <c r="H93" s="30">
        <f>H94+H96</f>
        <v>962</v>
      </c>
      <c r="I93" s="30">
        <f aca="true" t="shared" si="37" ref="I93:R93">I94+I96</f>
        <v>0</v>
      </c>
      <c r="J93" s="30">
        <f t="shared" si="37"/>
        <v>0</v>
      </c>
      <c r="K93" s="30">
        <f t="shared" si="37"/>
        <v>0</v>
      </c>
      <c r="L93" s="30">
        <f t="shared" si="37"/>
        <v>0</v>
      </c>
      <c r="M93" s="30">
        <f t="shared" si="37"/>
        <v>0</v>
      </c>
      <c r="N93" s="30">
        <f t="shared" si="37"/>
        <v>0</v>
      </c>
      <c r="O93" s="30">
        <f t="shared" si="37"/>
        <v>0</v>
      </c>
      <c r="P93" s="30">
        <f t="shared" si="37"/>
        <v>0</v>
      </c>
      <c r="Q93" s="30">
        <f t="shared" si="37"/>
        <v>0</v>
      </c>
      <c r="R93" s="30">
        <f t="shared" si="37"/>
        <v>0</v>
      </c>
    </row>
    <row r="94" spans="2:18" ht="22.5">
      <c r="B94" s="13" t="s">
        <v>233</v>
      </c>
      <c r="C94" s="14" t="s">
        <v>38</v>
      </c>
      <c r="D94" s="14" t="s">
        <v>18</v>
      </c>
      <c r="E94" s="14" t="s">
        <v>31</v>
      </c>
      <c r="F94" s="14" t="s">
        <v>53</v>
      </c>
      <c r="G94" s="14" t="s">
        <v>146</v>
      </c>
      <c r="H94" s="30">
        <f>H95</f>
        <v>934.2</v>
      </c>
      <c r="I94" s="30">
        <f aca="true" t="shared" si="38" ref="I94:R94">I95</f>
        <v>0</v>
      </c>
      <c r="J94" s="30">
        <f t="shared" si="38"/>
        <v>0</v>
      </c>
      <c r="K94" s="30">
        <f t="shared" si="38"/>
        <v>0</v>
      </c>
      <c r="L94" s="30">
        <f t="shared" si="38"/>
        <v>0</v>
      </c>
      <c r="M94" s="30">
        <f t="shared" si="38"/>
        <v>0</v>
      </c>
      <c r="N94" s="30">
        <f t="shared" si="38"/>
        <v>0</v>
      </c>
      <c r="O94" s="30">
        <f t="shared" si="38"/>
        <v>0</v>
      </c>
      <c r="P94" s="30">
        <f t="shared" si="38"/>
        <v>0</v>
      </c>
      <c r="Q94" s="30">
        <f t="shared" si="38"/>
        <v>0</v>
      </c>
      <c r="R94" s="30">
        <f t="shared" si="38"/>
        <v>0</v>
      </c>
    </row>
    <row r="95" spans="2:18" ht="33.75">
      <c r="B95" s="13" t="s">
        <v>315</v>
      </c>
      <c r="C95" s="14" t="s">
        <v>38</v>
      </c>
      <c r="D95" s="14" t="s">
        <v>18</v>
      </c>
      <c r="E95" s="14" t="s">
        <v>31</v>
      </c>
      <c r="F95" s="14" t="s">
        <v>53</v>
      </c>
      <c r="G95" s="14" t="s">
        <v>147</v>
      </c>
      <c r="H95" s="30">
        <v>934.2</v>
      </c>
      <c r="I95" s="42"/>
      <c r="J95" s="42"/>
      <c r="K95" s="42"/>
      <c r="L95" s="42"/>
      <c r="M95" s="42"/>
      <c r="N95" s="42"/>
      <c r="O95" s="42"/>
      <c r="P95" s="42"/>
      <c r="Q95" s="42"/>
      <c r="R95" s="42"/>
    </row>
    <row r="96" spans="2:18" ht="22.5">
      <c r="B96" s="13" t="s">
        <v>319</v>
      </c>
      <c r="C96" s="14" t="s">
        <v>38</v>
      </c>
      <c r="D96" s="14" t="s">
        <v>18</v>
      </c>
      <c r="E96" s="14" t="s">
        <v>31</v>
      </c>
      <c r="F96" s="14" t="s">
        <v>53</v>
      </c>
      <c r="G96" s="14" t="s">
        <v>149</v>
      </c>
      <c r="H96" s="30">
        <f>H97</f>
        <v>27.8</v>
      </c>
      <c r="I96" s="30">
        <f aca="true" t="shared" si="39" ref="I96:R96">I97</f>
        <v>0</v>
      </c>
      <c r="J96" s="30">
        <f t="shared" si="39"/>
        <v>0</v>
      </c>
      <c r="K96" s="30">
        <f t="shared" si="39"/>
        <v>0</v>
      </c>
      <c r="L96" s="30">
        <f t="shared" si="39"/>
        <v>0</v>
      </c>
      <c r="M96" s="30">
        <f t="shared" si="39"/>
        <v>0</v>
      </c>
      <c r="N96" s="30">
        <f t="shared" si="39"/>
        <v>0</v>
      </c>
      <c r="O96" s="30">
        <f t="shared" si="39"/>
        <v>0</v>
      </c>
      <c r="P96" s="30">
        <f t="shared" si="39"/>
        <v>0</v>
      </c>
      <c r="Q96" s="30">
        <f t="shared" si="39"/>
        <v>0</v>
      </c>
      <c r="R96" s="30">
        <f t="shared" si="39"/>
        <v>0</v>
      </c>
    </row>
    <row r="97" spans="2:18" ht="22.5">
      <c r="B97" s="13" t="s">
        <v>150</v>
      </c>
      <c r="C97" s="14" t="s">
        <v>38</v>
      </c>
      <c r="D97" s="14" t="s">
        <v>18</v>
      </c>
      <c r="E97" s="14" t="s">
        <v>31</v>
      </c>
      <c r="F97" s="14" t="s">
        <v>53</v>
      </c>
      <c r="G97" s="14" t="s">
        <v>151</v>
      </c>
      <c r="H97" s="30">
        <v>27.8</v>
      </c>
      <c r="I97" s="42"/>
      <c r="J97" s="42"/>
      <c r="K97" s="42"/>
      <c r="L97" s="42"/>
      <c r="M97" s="42"/>
      <c r="N97" s="42"/>
      <c r="O97" s="42"/>
      <c r="P97" s="42"/>
      <c r="Q97" s="42"/>
      <c r="R97" s="42"/>
    </row>
    <row r="98" spans="2:18" ht="12.75">
      <c r="B98" s="11" t="s">
        <v>135</v>
      </c>
      <c r="C98" s="19" t="s">
        <v>38</v>
      </c>
      <c r="D98" s="12" t="s">
        <v>18</v>
      </c>
      <c r="E98" s="12" t="s">
        <v>23</v>
      </c>
      <c r="F98" s="12"/>
      <c r="G98" s="19"/>
      <c r="H98" s="22">
        <f>H99</f>
        <v>2417.5</v>
      </c>
      <c r="I98" s="30">
        <f aca="true" t="shared" si="40" ref="I98:R101">I99</f>
        <v>0</v>
      </c>
      <c r="J98" s="30">
        <f t="shared" si="40"/>
        <v>0</v>
      </c>
      <c r="K98" s="30">
        <f t="shared" si="40"/>
        <v>0</v>
      </c>
      <c r="L98" s="30">
        <f t="shared" si="40"/>
        <v>0</v>
      </c>
      <c r="M98" s="30">
        <f t="shared" si="40"/>
        <v>0</v>
      </c>
      <c r="N98" s="30">
        <f t="shared" si="40"/>
        <v>0</v>
      </c>
      <c r="O98" s="30">
        <f t="shared" si="40"/>
        <v>0</v>
      </c>
      <c r="P98" s="30">
        <f t="shared" si="40"/>
        <v>0</v>
      </c>
      <c r="Q98" s="30">
        <f t="shared" si="40"/>
        <v>0</v>
      </c>
      <c r="R98" s="30">
        <f t="shared" si="40"/>
        <v>0</v>
      </c>
    </row>
    <row r="99" spans="2:18" ht="12.75">
      <c r="B99" s="13" t="s">
        <v>135</v>
      </c>
      <c r="C99" s="16" t="s">
        <v>38</v>
      </c>
      <c r="D99" s="14" t="s">
        <v>18</v>
      </c>
      <c r="E99" s="14" t="s">
        <v>23</v>
      </c>
      <c r="F99" s="14" t="s">
        <v>136</v>
      </c>
      <c r="G99" s="16"/>
      <c r="H99" s="30">
        <f>H100</f>
        <v>2417.5</v>
      </c>
      <c r="I99" s="30">
        <f t="shared" si="40"/>
        <v>0</v>
      </c>
      <c r="J99" s="30">
        <f t="shared" si="40"/>
        <v>0</v>
      </c>
      <c r="K99" s="30">
        <f t="shared" si="40"/>
        <v>0</v>
      </c>
      <c r="L99" s="30">
        <f t="shared" si="40"/>
        <v>0</v>
      </c>
      <c r="M99" s="30">
        <f t="shared" si="40"/>
        <v>0</v>
      </c>
      <c r="N99" s="30">
        <f t="shared" si="40"/>
        <v>0</v>
      </c>
      <c r="O99" s="30">
        <f t="shared" si="40"/>
        <v>0</v>
      </c>
      <c r="P99" s="30">
        <f t="shared" si="40"/>
        <v>0</v>
      </c>
      <c r="Q99" s="30">
        <f t="shared" si="40"/>
        <v>0</v>
      </c>
      <c r="R99" s="30">
        <f t="shared" si="40"/>
        <v>0</v>
      </c>
    </row>
    <row r="100" spans="2:18" ht="22.5">
      <c r="B100" s="13" t="s">
        <v>137</v>
      </c>
      <c r="C100" s="16" t="s">
        <v>38</v>
      </c>
      <c r="D100" s="14" t="s">
        <v>18</v>
      </c>
      <c r="E100" s="14" t="s">
        <v>23</v>
      </c>
      <c r="F100" s="14" t="s">
        <v>138</v>
      </c>
      <c r="G100" s="16"/>
      <c r="H100" s="30">
        <f>H101</f>
        <v>2417.5</v>
      </c>
      <c r="I100" s="30">
        <f t="shared" si="40"/>
        <v>0</v>
      </c>
      <c r="J100" s="30">
        <f t="shared" si="40"/>
        <v>0</v>
      </c>
      <c r="K100" s="30">
        <f t="shared" si="40"/>
        <v>0</v>
      </c>
      <c r="L100" s="30">
        <f t="shared" si="40"/>
        <v>0</v>
      </c>
      <c r="M100" s="30">
        <f t="shared" si="40"/>
        <v>0</v>
      </c>
      <c r="N100" s="30">
        <f t="shared" si="40"/>
        <v>0</v>
      </c>
      <c r="O100" s="30">
        <f t="shared" si="40"/>
        <v>0</v>
      </c>
      <c r="P100" s="30">
        <f t="shared" si="40"/>
        <v>0</v>
      </c>
      <c r="Q100" s="30">
        <f t="shared" si="40"/>
        <v>0</v>
      </c>
      <c r="R100" s="30">
        <f t="shared" si="40"/>
        <v>0</v>
      </c>
    </row>
    <row r="101" spans="2:18" ht="22.5">
      <c r="B101" s="13" t="s">
        <v>319</v>
      </c>
      <c r="C101" s="14" t="s">
        <v>38</v>
      </c>
      <c r="D101" s="14" t="s">
        <v>18</v>
      </c>
      <c r="E101" s="14" t="s">
        <v>23</v>
      </c>
      <c r="F101" s="14" t="s">
        <v>138</v>
      </c>
      <c r="G101" s="14" t="s">
        <v>149</v>
      </c>
      <c r="H101" s="30">
        <f>H102</f>
        <v>2417.5</v>
      </c>
      <c r="I101" s="30">
        <f t="shared" si="40"/>
        <v>0</v>
      </c>
      <c r="J101" s="30">
        <f t="shared" si="40"/>
        <v>0</v>
      </c>
      <c r="K101" s="30">
        <f t="shared" si="40"/>
        <v>0</v>
      </c>
      <c r="L101" s="30">
        <f t="shared" si="40"/>
        <v>0</v>
      </c>
      <c r="M101" s="30">
        <f t="shared" si="40"/>
        <v>0</v>
      </c>
      <c r="N101" s="30">
        <f t="shared" si="40"/>
        <v>0</v>
      </c>
      <c r="O101" s="30">
        <f t="shared" si="40"/>
        <v>0</v>
      </c>
      <c r="P101" s="30">
        <f t="shared" si="40"/>
        <v>0</v>
      </c>
      <c r="Q101" s="30">
        <f t="shared" si="40"/>
        <v>0</v>
      </c>
      <c r="R101" s="30">
        <f t="shared" si="40"/>
        <v>0</v>
      </c>
    </row>
    <row r="102" spans="2:18" ht="22.5">
      <c r="B102" s="45" t="s">
        <v>318</v>
      </c>
      <c r="C102" s="14" t="s">
        <v>38</v>
      </c>
      <c r="D102" s="14" t="s">
        <v>18</v>
      </c>
      <c r="E102" s="14" t="s">
        <v>23</v>
      </c>
      <c r="F102" s="14" t="s">
        <v>138</v>
      </c>
      <c r="G102" s="14" t="s">
        <v>152</v>
      </c>
      <c r="H102" s="30">
        <v>2417.5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2:18" ht="12.75">
      <c r="B103" s="11" t="s">
        <v>299</v>
      </c>
      <c r="C103" s="12" t="s">
        <v>38</v>
      </c>
      <c r="D103" s="12" t="s">
        <v>18</v>
      </c>
      <c r="E103" s="12" t="s">
        <v>15</v>
      </c>
      <c r="F103" s="12"/>
      <c r="G103" s="12"/>
      <c r="H103" s="22">
        <f>H104</f>
        <v>764.6</v>
      </c>
      <c r="I103" s="42"/>
      <c r="J103" s="42"/>
      <c r="K103" s="42"/>
      <c r="L103" s="42"/>
      <c r="M103" s="42"/>
      <c r="N103" s="42"/>
      <c r="O103" s="42"/>
      <c r="P103" s="42"/>
      <c r="Q103" s="42"/>
      <c r="R103" s="42"/>
    </row>
    <row r="104" spans="2:18" ht="12.75">
      <c r="B104" s="13" t="s">
        <v>300</v>
      </c>
      <c r="C104" s="14" t="s">
        <v>38</v>
      </c>
      <c r="D104" s="14" t="s">
        <v>18</v>
      </c>
      <c r="E104" s="14" t="s">
        <v>15</v>
      </c>
      <c r="F104" s="14" t="s">
        <v>301</v>
      </c>
      <c r="G104" s="14"/>
      <c r="H104" s="30">
        <f>H105</f>
        <v>764.6</v>
      </c>
      <c r="I104" s="42"/>
      <c r="J104" s="42"/>
      <c r="K104" s="42"/>
      <c r="L104" s="42"/>
      <c r="M104" s="42"/>
      <c r="N104" s="42"/>
      <c r="O104" s="42"/>
      <c r="P104" s="42"/>
      <c r="Q104" s="42"/>
      <c r="R104" s="42"/>
    </row>
    <row r="105" spans="2:18" ht="12.75">
      <c r="B105" s="13" t="s">
        <v>302</v>
      </c>
      <c r="C105" s="14" t="s">
        <v>38</v>
      </c>
      <c r="D105" s="14" t="s">
        <v>18</v>
      </c>
      <c r="E105" s="14" t="s">
        <v>15</v>
      </c>
      <c r="F105" s="14" t="s">
        <v>303</v>
      </c>
      <c r="G105" s="14"/>
      <c r="H105" s="30">
        <f>H106</f>
        <v>764.6</v>
      </c>
      <c r="I105" s="42"/>
      <c r="J105" s="42"/>
      <c r="K105" s="42"/>
      <c r="L105" s="42"/>
      <c r="M105" s="42"/>
      <c r="N105" s="42"/>
      <c r="O105" s="42"/>
      <c r="P105" s="42"/>
      <c r="Q105" s="42"/>
      <c r="R105" s="42"/>
    </row>
    <row r="106" spans="2:18" ht="12.75">
      <c r="B106" s="13" t="s">
        <v>304</v>
      </c>
      <c r="C106" s="14" t="s">
        <v>38</v>
      </c>
      <c r="D106" s="14" t="s">
        <v>18</v>
      </c>
      <c r="E106" s="14" t="s">
        <v>15</v>
      </c>
      <c r="F106" s="14" t="s">
        <v>305</v>
      </c>
      <c r="G106" s="14"/>
      <c r="H106" s="30">
        <f>H107</f>
        <v>764.6</v>
      </c>
      <c r="I106" s="42"/>
      <c r="J106" s="42"/>
      <c r="K106" s="42"/>
      <c r="L106" s="42"/>
      <c r="M106" s="42"/>
      <c r="N106" s="42"/>
      <c r="O106" s="42"/>
      <c r="P106" s="42"/>
      <c r="Q106" s="42"/>
      <c r="R106" s="42"/>
    </row>
    <row r="107" spans="2:18" ht="22.5">
      <c r="B107" s="13" t="s">
        <v>319</v>
      </c>
      <c r="C107" s="14" t="s">
        <v>38</v>
      </c>
      <c r="D107" s="14" t="s">
        <v>18</v>
      </c>
      <c r="E107" s="14" t="s">
        <v>15</v>
      </c>
      <c r="F107" s="14" t="s">
        <v>305</v>
      </c>
      <c r="G107" s="14" t="s">
        <v>149</v>
      </c>
      <c r="H107" s="30">
        <f>H108</f>
        <v>764.6</v>
      </c>
      <c r="I107" s="42"/>
      <c r="J107" s="42"/>
      <c r="K107" s="42"/>
      <c r="L107" s="42"/>
      <c r="M107" s="42"/>
      <c r="N107" s="42"/>
      <c r="O107" s="42"/>
      <c r="P107" s="42"/>
      <c r="Q107" s="42"/>
      <c r="R107" s="42"/>
    </row>
    <row r="108" spans="2:18" ht="29.25" customHeight="1">
      <c r="B108" s="13" t="s">
        <v>285</v>
      </c>
      <c r="C108" s="14" t="s">
        <v>38</v>
      </c>
      <c r="D108" s="14" t="s">
        <v>18</v>
      </c>
      <c r="E108" s="14" t="s">
        <v>15</v>
      </c>
      <c r="F108" s="14" t="s">
        <v>305</v>
      </c>
      <c r="G108" s="14" t="s">
        <v>286</v>
      </c>
      <c r="H108" s="30">
        <v>764.6</v>
      </c>
      <c r="I108" s="42"/>
      <c r="J108" s="42"/>
      <c r="K108" s="42"/>
      <c r="L108" s="42"/>
      <c r="M108" s="42"/>
      <c r="N108" s="42"/>
      <c r="O108" s="42"/>
      <c r="P108" s="42"/>
      <c r="Q108" s="42"/>
      <c r="R108" s="42"/>
    </row>
    <row r="109" spans="2:18" ht="12.75">
      <c r="B109" s="11" t="s">
        <v>85</v>
      </c>
      <c r="C109" s="12" t="s">
        <v>38</v>
      </c>
      <c r="D109" s="12" t="s">
        <v>31</v>
      </c>
      <c r="E109" s="12" t="s">
        <v>33</v>
      </c>
      <c r="F109" s="12"/>
      <c r="G109" s="12"/>
      <c r="H109" s="22">
        <f>H110</f>
        <v>629.9</v>
      </c>
      <c r="I109" s="22" t="e">
        <f>I110+#REF!</f>
        <v>#REF!</v>
      </c>
      <c r="J109" s="22" t="e">
        <f>J110+#REF!</f>
        <v>#REF!</v>
      </c>
      <c r="K109" s="22" t="e">
        <f>K110+#REF!</f>
        <v>#REF!</v>
      </c>
      <c r="L109" s="22" t="e">
        <f>L110+#REF!</f>
        <v>#REF!</v>
      </c>
      <c r="M109" s="22" t="e">
        <f>M110+#REF!</f>
        <v>#REF!</v>
      </c>
      <c r="N109" s="22" t="e">
        <f>N110+#REF!</f>
        <v>#REF!</v>
      </c>
      <c r="O109" s="22" t="e">
        <f>O110+#REF!</f>
        <v>#REF!</v>
      </c>
      <c r="P109" s="22" t="e">
        <f>P110+#REF!</f>
        <v>#REF!</v>
      </c>
      <c r="Q109" s="22" t="e">
        <f>Q110+#REF!</f>
        <v>#REF!</v>
      </c>
      <c r="R109" s="22" t="e">
        <f>R110+#REF!</f>
        <v>#REF!</v>
      </c>
    </row>
    <row r="110" spans="2:18" ht="22.5">
      <c r="B110" s="13" t="s">
        <v>87</v>
      </c>
      <c r="C110" s="14" t="s">
        <v>38</v>
      </c>
      <c r="D110" s="14" t="s">
        <v>31</v>
      </c>
      <c r="E110" s="14" t="s">
        <v>31</v>
      </c>
      <c r="F110" s="14"/>
      <c r="G110" s="14"/>
      <c r="H110" s="30">
        <f>H111</f>
        <v>629.9</v>
      </c>
      <c r="I110" s="30" t="e">
        <f aca="true" t="shared" si="41" ref="I110:R111">I111</f>
        <v>#REF!</v>
      </c>
      <c r="J110" s="30" t="e">
        <f t="shared" si="41"/>
        <v>#REF!</v>
      </c>
      <c r="K110" s="30" t="e">
        <f t="shared" si="41"/>
        <v>#REF!</v>
      </c>
      <c r="L110" s="30" t="e">
        <f t="shared" si="41"/>
        <v>#REF!</v>
      </c>
      <c r="M110" s="30" t="e">
        <f t="shared" si="41"/>
        <v>#REF!</v>
      </c>
      <c r="N110" s="30" t="e">
        <f t="shared" si="41"/>
        <v>#REF!</v>
      </c>
      <c r="O110" s="30" t="e">
        <f t="shared" si="41"/>
        <v>#REF!</v>
      </c>
      <c r="P110" s="30" t="e">
        <f t="shared" si="41"/>
        <v>#REF!</v>
      </c>
      <c r="Q110" s="30" t="e">
        <f t="shared" si="41"/>
        <v>#REF!</v>
      </c>
      <c r="R110" s="30" t="e">
        <f t="shared" si="41"/>
        <v>#REF!</v>
      </c>
    </row>
    <row r="111" spans="2:18" ht="33.75">
      <c r="B111" s="13" t="s">
        <v>51</v>
      </c>
      <c r="C111" s="14" t="s">
        <v>38</v>
      </c>
      <c r="D111" s="14" t="s">
        <v>31</v>
      </c>
      <c r="E111" s="14" t="s">
        <v>31</v>
      </c>
      <c r="F111" s="14" t="s">
        <v>52</v>
      </c>
      <c r="G111" s="14"/>
      <c r="H111" s="30">
        <f>H112</f>
        <v>629.9</v>
      </c>
      <c r="I111" s="30" t="e">
        <f t="shared" si="41"/>
        <v>#REF!</v>
      </c>
      <c r="J111" s="30" t="e">
        <f t="shared" si="41"/>
        <v>#REF!</v>
      </c>
      <c r="K111" s="30" t="e">
        <f t="shared" si="41"/>
        <v>#REF!</v>
      </c>
      <c r="L111" s="30" t="e">
        <f t="shared" si="41"/>
        <v>#REF!</v>
      </c>
      <c r="M111" s="30" t="e">
        <f t="shared" si="41"/>
        <v>#REF!</v>
      </c>
      <c r="N111" s="30" t="e">
        <f t="shared" si="41"/>
        <v>#REF!</v>
      </c>
      <c r="O111" s="30" t="e">
        <f t="shared" si="41"/>
        <v>#REF!</v>
      </c>
      <c r="P111" s="30" t="e">
        <f t="shared" si="41"/>
        <v>#REF!</v>
      </c>
      <c r="Q111" s="30" t="e">
        <f t="shared" si="41"/>
        <v>#REF!</v>
      </c>
      <c r="R111" s="30" t="e">
        <f t="shared" si="41"/>
        <v>#REF!</v>
      </c>
    </row>
    <row r="112" spans="2:18" ht="12.75">
      <c r="B112" s="13" t="s">
        <v>47</v>
      </c>
      <c r="C112" s="14" t="s">
        <v>38</v>
      </c>
      <c r="D112" s="14" t="s">
        <v>31</v>
      </c>
      <c r="E112" s="14" t="s">
        <v>31</v>
      </c>
      <c r="F112" s="14" t="s">
        <v>53</v>
      </c>
      <c r="G112" s="14"/>
      <c r="H112" s="30">
        <f>H113+H115</f>
        <v>629.9</v>
      </c>
      <c r="I112" s="30" t="e">
        <f aca="true" t="shared" si="42" ref="I112:R112">I113+I115</f>
        <v>#REF!</v>
      </c>
      <c r="J112" s="30" t="e">
        <f t="shared" si="42"/>
        <v>#REF!</v>
      </c>
      <c r="K112" s="30" t="e">
        <f t="shared" si="42"/>
        <v>#REF!</v>
      </c>
      <c r="L112" s="30" t="e">
        <f t="shared" si="42"/>
        <v>#REF!</v>
      </c>
      <c r="M112" s="30" t="e">
        <f t="shared" si="42"/>
        <v>#REF!</v>
      </c>
      <c r="N112" s="30" t="e">
        <f t="shared" si="42"/>
        <v>#REF!</v>
      </c>
      <c r="O112" s="30" t="e">
        <f t="shared" si="42"/>
        <v>#REF!</v>
      </c>
      <c r="P112" s="30" t="e">
        <f t="shared" si="42"/>
        <v>#REF!</v>
      </c>
      <c r="Q112" s="30" t="e">
        <f t="shared" si="42"/>
        <v>#REF!</v>
      </c>
      <c r="R112" s="30" t="e">
        <f t="shared" si="42"/>
        <v>#REF!</v>
      </c>
    </row>
    <row r="113" spans="2:18" ht="22.5">
      <c r="B113" s="13" t="s">
        <v>233</v>
      </c>
      <c r="C113" s="14" t="s">
        <v>38</v>
      </c>
      <c r="D113" s="14" t="s">
        <v>31</v>
      </c>
      <c r="E113" s="14" t="s">
        <v>31</v>
      </c>
      <c r="F113" s="14" t="s">
        <v>53</v>
      </c>
      <c r="G113" s="14" t="s">
        <v>146</v>
      </c>
      <c r="H113" s="30">
        <f>H114</f>
        <v>612.6</v>
      </c>
      <c r="I113" s="30">
        <f aca="true" t="shared" si="43" ref="I113:R113">I114</f>
        <v>0</v>
      </c>
      <c r="J113" s="30">
        <f t="shared" si="43"/>
        <v>0</v>
      </c>
      <c r="K113" s="30">
        <f t="shared" si="43"/>
        <v>0</v>
      </c>
      <c r="L113" s="30">
        <f t="shared" si="43"/>
        <v>0</v>
      </c>
      <c r="M113" s="30">
        <f t="shared" si="43"/>
        <v>0</v>
      </c>
      <c r="N113" s="30">
        <f t="shared" si="43"/>
        <v>0</v>
      </c>
      <c r="O113" s="30">
        <f t="shared" si="43"/>
        <v>0</v>
      </c>
      <c r="P113" s="30">
        <f t="shared" si="43"/>
        <v>0</v>
      </c>
      <c r="Q113" s="30">
        <f t="shared" si="43"/>
        <v>0</v>
      </c>
      <c r="R113" s="30">
        <f t="shared" si="43"/>
        <v>0</v>
      </c>
    </row>
    <row r="114" spans="2:18" ht="33.75">
      <c r="B114" s="13" t="s">
        <v>315</v>
      </c>
      <c r="C114" s="14" t="s">
        <v>38</v>
      </c>
      <c r="D114" s="14" t="s">
        <v>31</v>
      </c>
      <c r="E114" s="14" t="s">
        <v>31</v>
      </c>
      <c r="F114" s="14" t="s">
        <v>53</v>
      </c>
      <c r="G114" s="14" t="s">
        <v>147</v>
      </c>
      <c r="H114" s="30">
        <v>612.6</v>
      </c>
      <c r="I114" s="42"/>
      <c r="J114" s="42"/>
      <c r="K114" s="42"/>
      <c r="L114" s="42"/>
      <c r="M114" s="42"/>
      <c r="N114" s="42"/>
      <c r="O114" s="42"/>
      <c r="P114" s="42"/>
      <c r="Q114" s="42"/>
      <c r="R114" s="42"/>
    </row>
    <row r="115" spans="2:18" ht="22.5">
      <c r="B115" s="13" t="s">
        <v>319</v>
      </c>
      <c r="C115" s="14" t="s">
        <v>38</v>
      </c>
      <c r="D115" s="14" t="s">
        <v>31</v>
      </c>
      <c r="E115" s="14" t="s">
        <v>31</v>
      </c>
      <c r="F115" s="14" t="s">
        <v>53</v>
      </c>
      <c r="G115" s="14" t="s">
        <v>149</v>
      </c>
      <c r="H115" s="30">
        <f>H116</f>
        <v>17.3</v>
      </c>
      <c r="I115" s="30" t="e">
        <f>I116+#REF!</f>
        <v>#REF!</v>
      </c>
      <c r="J115" s="30" t="e">
        <f>J116+#REF!</f>
        <v>#REF!</v>
      </c>
      <c r="K115" s="30" t="e">
        <f>K116+#REF!</f>
        <v>#REF!</v>
      </c>
      <c r="L115" s="30" t="e">
        <f>L116+#REF!</f>
        <v>#REF!</v>
      </c>
      <c r="M115" s="30" t="e">
        <f>M116+#REF!</f>
        <v>#REF!</v>
      </c>
      <c r="N115" s="30" t="e">
        <f>N116+#REF!</f>
        <v>#REF!</v>
      </c>
      <c r="O115" s="30" t="e">
        <f>O116+#REF!</f>
        <v>#REF!</v>
      </c>
      <c r="P115" s="30" t="e">
        <f>P116+#REF!</f>
        <v>#REF!</v>
      </c>
      <c r="Q115" s="30" t="e">
        <f>Q116+#REF!</f>
        <v>#REF!</v>
      </c>
      <c r="R115" s="30" t="e">
        <f>R116+#REF!</f>
        <v>#REF!</v>
      </c>
    </row>
    <row r="116" spans="2:18" ht="22.5">
      <c r="B116" s="13" t="s">
        <v>150</v>
      </c>
      <c r="C116" s="14" t="s">
        <v>38</v>
      </c>
      <c r="D116" s="14" t="s">
        <v>31</v>
      </c>
      <c r="E116" s="14" t="s">
        <v>31</v>
      </c>
      <c r="F116" s="14" t="s">
        <v>53</v>
      </c>
      <c r="G116" s="14" t="s">
        <v>151</v>
      </c>
      <c r="H116" s="30">
        <v>17.3</v>
      </c>
      <c r="I116" s="42"/>
      <c r="J116" s="42"/>
      <c r="K116" s="42"/>
      <c r="L116" s="42"/>
      <c r="M116" s="42"/>
      <c r="N116" s="42"/>
      <c r="O116" s="42"/>
      <c r="P116" s="42"/>
      <c r="Q116" s="42"/>
      <c r="R116" s="42"/>
    </row>
    <row r="117" spans="2:18" ht="12.75">
      <c r="B117" s="10" t="s">
        <v>272</v>
      </c>
      <c r="C117" s="14" t="s">
        <v>38</v>
      </c>
      <c r="D117" s="17" t="s">
        <v>15</v>
      </c>
      <c r="E117" s="17" t="s">
        <v>33</v>
      </c>
      <c r="F117" s="17"/>
      <c r="G117" s="17"/>
      <c r="H117" s="22">
        <f>H118</f>
        <v>2980.1000000000004</v>
      </c>
      <c r="I117" s="50" t="e">
        <f aca="true" t="shared" si="44" ref="I117:R121">I118</f>
        <v>#REF!</v>
      </c>
      <c r="J117" s="50" t="e">
        <f t="shared" si="44"/>
        <v>#REF!</v>
      </c>
      <c r="K117" s="50" t="e">
        <f t="shared" si="44"/>
        <v>#REF!</v>
      </c>
      <c r="L117" s="50" t="e">
        <f t="shared" si="44"/>
        <v>#REF!</v>
      </c>
      <c r="M117" s="50" t="e">
        <f t="shared" si="44"/>
        <v>#REF!</v>
      </c>
      <c r="N117" s="50" t="e">
        <f t="shared" si="44"/>
        <v>#REF!</v>
      </c>
      <c r="O117" s="50" t="e">
        <f t="shared" si="44"/>
        <v>#REF!</v>
      </c>
      <c r="P117" s="50" t="e">
        <f t="shared" si="44"/>
        <v>#REF!</v>
      </c>
      <c r="Q117" s="50" t="e">
        <f t="shared" si="44"/>
        <v>#REF!</v>
      </c>
      <c r="R117" s="50" t="e">
        <f t="shared" si="44"/>
        <v>#REF!</v>
      </c>
    </row>
    <row r="118" spans="2:18" ht="12.75">
      <c r="B118" s="10" t="s">
        <v>79</v>
      </c>
      <c r="C118" s="14" t="s">
        <v>38</v>
      </c>
      <c r="D118" s="17" t="s">
        <v>15</v>
      </c>
      <c r="E118" s="17" t="s">
        <v>16</v>
      </c>
      <c r="F118" s="17"/>
      <c r="G118" s="17"/>
      <c r="H118" s="22">
        <f>H119</f>
        <v>2980.1000000000004</v>
      </c>
      <c r="I118" s="50" t="e">
        <f>I119+#REF!</f>
        <v>#REF!</v>
      </c>
      <c r="J118" s="50" t="e">
        <f>J119+#REF!</f>
        <v>#REF!</v>
      </c>
      <c r="K118" s="50" t="e">
        <f>K119+#REF!</f>
        <v>#REF!</v>
      </c>
      <c r="L118" s="50" t="e">
        <f>L119+#REF!</f>
        <v>#REF!</v>
      </c>
      <c r="M118" s="50" t="e">
        <f>M119+#REF!</f>
        <v>#REF!</v>
      </c>
      <c r="N118" s="50" t="e">
        <f>N119+#REF!</f>
        <v>#REF!</v>
      </c>
      <c r="O118" s="50" t="e">
        <f>O119+#REF!</f>
        <v>#REF!</v>
      </c>
      <c r="P118" s="50" t="e">
        <f>P119+#REF!</f>
        <v>#REF!</v>
      </c>
      <c r="Q118" s="50" t="e">
        <f>Q119+#REF!</f>
        <v>#REF!</v>
      </c>
      <c r="R118" s="50" t="e">
        <f>R119+#REF!</f>
        <v>#REF!</v>
      </c>
    </row>
    <row r="119" spans="2:18" ht="12.75">
      <c r="B119" s="15" t="s">
        <v>58</v>
      </c>
      <c r="C119" s="14" t="s">
        <v>38</v>
      </c>
      <c r="D119" s="18" t="s">
        <v>15</v>
      </c>
      <c r="E119" s="18" t="s">
        <v>16</v>
      </c>
      <c r="F119" s="18" t="s">
        <v>17</v>
      </c>
      <c r="G119" s="18"/>
      <c r="H119" s="22">
        <f>H120</f>
        <v>2980.1000000000004</v>
      </c>
      <c r="I119" s="50" t="e">
        <f t="shared" si="44"/>
        <v>#REF!</v>
      </c>
      <c r="J119" s="50" t="e">
        <f t="shared" si="44"/>
        <v>#REF!</v>
      </c>
      <c r="K119" s="50" t="e">
        <f t="shared" si="44"/>
        <v>#REF!</v>
      </c>
      <c r="L119" s="50" t="e">
        <f t="shared" si="44"/>
        <v>#REF!</v>
      </c>
      <c r="M119" s="50" t="e">
        <f t="shared" si="44"/>
        <v>#REF!</v>
      </c>
      <c r="N119" s="50" t="e">
        <f t="shared" si="44"/>
        <v>#REF!</v>
      </c>
      <c r="O119" s="50" t="e">
        <f t="shared" si="44"/>
        <v>#REF!</v>
      </c>
      <c r="P119" s="50" t="e">
        <f t="shared" si="44"/>
        <v>#REF!</v>
      </c>
      <c r="Q119" s="50" t="e">
        <f t="shared" si="44"/>
        <v>#REF!</v>
      </c>
      <c r="R119" s="50" t="e">
        <f t="shared" si="44"/>
        <v>#REF!</v>
      </c>
    </row>
    <row r="120" spans="2:18" ht="22.5">
      <c r="B120" s="15" t="s">
        <v>57</v>
      </c>
      <c r="C120" s="14" t="s">
        <v>38</v>
      </c>
      <c r="D120" s="18" t="s">
        <v>15</v>
      </c>
      <c r="E120" s="18" t="s">
        <v>16</v>
      </c>
      <c r="F120" s="18" t="s">
        <v>59</v>
      </c>
      <c r="G120" s="18"/>
      <c r="H120" s="22">
        <f>H121</f>
        <v>2980.1000000000004</v>
      </c>
      <c r="I120" s="50" t="e">
        <f t="shared" si="44"/>
        <v>#REF!</v>
      </c>
      <c r="J120" s="50" t="e">
        <f t="shared" si="44"/>
        <v>#REF!</v>
      </c>
      <c r="K120" s="50" t="e">
        <f t="shared" si="44"/>
        <v>#REF!</v>
      </c>
      <c r="L120" s="50" t="e">
        <f t="shared" si="44"/>
        <v>#REF!</v>
      </c>
      <c r="M120" s="50" t="e">
        <f t="shared" si="44"/>
        <v>#REF!</v>
      </c>
      <c r="N120" s="50" t="e">
        <f t="shared" si="44"/>
        <v>#REF!</v>
      </c>
      <c r="O120" s="50" t="e">
        <f t="shared" si="44"/>
        <v>#REF!</v>
      </c>
      <c r="P120" s="50" t="e">
        <f t="shared" si="44"/>
        <v>#REF!</v>
      </c>
      <c r="Q120" s="50" t="e">
        <f t="shared" si="44"/>
        <v>#REF!</v>
      </c>
      <c r="R120" s="50" t="e">
        <f t="shared" si="44"/>
        <v>#REF!</v>
      </c>
    </row>
    <row r="121" spans="2:18" ht="22.5">
      <c r="B121" s="15" t="s">
        <v>169</v>
      </c>
      <c r="C121" s="14" t="s">
        <v>38</v>
      </c>
      <c r="D121" s="18" t="s">
        <v>15</v>
      </c>
      <c r="E121" s="18" t="s">
        <v>16</v>
      </c>
      <c r="F121" s="18" t="s">
        <v>59</v>
      </c>
      <c r="G121" s="18" t="s">
        <v>170</v>
      </c>
      <c r="H121" s="22">
        <f>H122</f>
        <v>2980.1000000000004</v>
      </c>
      <c r="I121" s="50" t="e">
        <f t="shared" si="44"/>
        <v>#REF!</v>
      </c>
      <c r="J121" s="50" t="e">
        <f t="shared" si="44"/>
        <v>#REF!</v>
      </c>
      <c r="K121" s="50" t="e">
        <f t="shared" si="44"/>
        <v>#REF!</v>
      </c>
      <c r="L121" s="50" t="e">
        <f t="shared" si="44"/>
        <v>#REF!</v>
      </c>
      <c r="M121" s="50" t="e">
        <f t="shared" si="44"/>
        <v>#REF!</v>
      </c>
      <c r="N121" s="50" t="e">
        <f t="shared" si="44"/>
        <v>#REF!</v>
      </c>
      <c r="O121" s="50" t="e">
        <f t="shared" si="44"/>
        <v>#REF!</v>
      </c>
      <c r="P121" s="50" t="e">
        <f t="shared" si="44"/>
        <v>#REF!</v>
      </c>
      <c r="Q121" s="50" t="e">
        <f t="shared" si="44"/>
        <v>#REF!</v>
      </c>
      <c r="R121" s="50" t="e">
        <f t="shared" si="44"/>
        <v>#REF!</v>
      </c>
    </row>
    <row r="122" spans="2:18" ht="12.75">
      <c r="B122" s="13" t="s">
        <v>171</v>
      </c>
      <c r="C122" s="14" t="s">
        <v>38</v>
      </c>
      <c r="D122" s="18" t="s">
        <v>15</v>
      </c>
      <c r="E122" s="18" t="s">
        <v>16</v>
      </c>
      <c r="F122" s="18" t="s">
        <v>59</v>
      </c>
      <c r="G122" s="18" t="s">
        <v>172</v>
      </c>
      <c r="H122" s="22">
        <f>H123+H124</f>
        <v>2980.1000000000004</v>
      </c>
      <c r="I122" s="50" t="e">
        <f>#REF!+I124+#REF!</f>
        <v>#REF!</v>
      </c>
      <c r="J122" s="50" t="e">
        <f>#REF!+J124+#REF!</f>
        <v>#REF!</v>
      </c>
      <c r="K122" s="50" t="e">
        <f>#REF!+K124+#REF!</f>
        <v>#REF!</v>
      </c>
      <c r="L122" s="50" t="e">
        <f>#REF!+L124+#REF!</f>
        <v>#REF!</v>
      </c>
      <c r="M122" s="50" t="e">
        <f>#REF!+M124+#REF!</f>
        <v>#REF!</v>
      </c>
      <c r="N122" s="50" t="e">
        <f>#REF!+N124+#REF!</f>
        <v>#REF!</v>
      </c>
      <c r="O122" s="50" t="e">
        <f>#REF!+O124+#REF!</f>
        <v>#REF!</v>
      </c>
      <c r="P122" s="50" t="e">
        <f>#REF!+P124+#REF!</f>
        <v>#REF!</v>
      </c>
      <c r="Q122" s="50" t="e">
        <f>#REF!+Q124+#REF!</f>
        <v>#REF!</v>
      </c>
      <c r="R122" s="50" t="e">
        <f>#REF!+R124+#REF!</f>
        <v>#REF!</v>
      </c>
    </row>
    <row r="123" spans="2:18" ht="45">
      <c r="B123" s="15" t="s">
        <v>321</v>
      </c>
      <c r="C123" s="14" t="s">
        <v>38</v>
      </c>
      <c r="D123" s="18" t="s">
        <v>15</v>
      </c>
      <c r="E123" s="18" t="s">
        <v>16</v>
      </c>
      <c r="F123" s="18" t="s">
        <v>59</v>
      </c>
      <c r="G123" s="18" t="s">
        <v>173</v>
      </c>
      <c r="H123" s="22">
        <v>2050.9</v>
      </c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2:18" ht="57">
      <c r="B124" s="15" t="s">
        <v>322</v>
      </c>
      <c r="C124" s="14" t="s">
        <v>38</v>
      </c>
      <c r="D124" s="18" t="s">
        <v>15</v>
      </c>
      <c r="E124" s="18" t="s">
        <v>16</v>
      </c>
      <c r="F124" s="18" t="s">
        <v>262</v>
      </c>
      <c r="G124" s="18" t="s">
        <v>173</v>
      </c>
      <c r="H124" s="22">
        <v>929.2</v>
      </c>
      <c r="I124" s="42"/>
      <c r="J124" s="42"/>
      <c r="K124" s="42"/>
      <c r="L124" s="42"/>
      <c r="M124" s="42"/>
      <c r="N124" s="42"/>
      <c r="O124" s="42"/>
      <c r="P124" s="42"/>
      <c r="Q124" s="42"/>
      <c r="R124" s="42"/>
    </row>
    <row r="125" spans="2:20" ht="36">
      <c r="B125" s="10" t="s">
        <v>290</v>
      </c>
      <c r="C125" s="17" t="s">
        <v>291</v>
      </c>
      <c r="D125" s="17"/>
      <c r="E125" s="17"/>
      <c r="F125" s="17"/>
      <c r="G125" s="17"/>
      <c r="H125" s="22">
        <f>H126</f>
        <v>13745.9</v>
      </c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T125" s="32"/>
    </row>
    <row r="126" spans="2:18" ht="12.75">
      <c r="B126" s="10" t="s">
        <v>2</v>
      </c>
      <c r="C126" s="17" t="s">
        <v>291</v>
      </c>
      <c r="D126" s="17" t="s">
        <v>24</v>
      </c>
      <c r="E126" s="17" t="s">
        <v>33</v>
      </c>
      <c r="F126" s="17"/>
      <c r="G126" s="17"/>
      <c r="H126" s="22">
        <f>H127</f>
        <v>13745.9</v>
      </c>
      <c r="I126" s="68"/>
      <c r="J126" s="68"/>
      <c r="K126" s="68"/>
      <c r="L126" s="68"/>
      <c r="M126" s="68"/>
      <c r="N126" s="68"/>
      <c r="O126" s="68"/>
      <c r="P126" s="68"/>
      <c r="Q126" s="68"/>
      <c r="R126" s="68"/>
    </row>
    <row r="127" spans="2:18" ht="12.75">
      <c r="B127" s="15" t="s">
        <v>4</v>
      </c>
      <c r="C127" s="18" t="s">
        <v>291</v>
      </c>
      <c r="D127" s="18" t="s">
        <v>24</v>
      </c>
      <c r="E127" s="18" t="s">
        <v>21</v>
      </c>
      <c r="F127" s="18"/>
      <c r="G127" s="18"/>
      <c r="H127" s="30">
        <f>H128</f>
        <v>13745.9</v>
      </c>
      <c r="I127" s="68"/>
      <c r="J127" s="68"/>
      <c r="K127" s="68"/>
      <c r="L127" s="68"/>
      <c r="M127" s="68"/>
      <c r="N127" s="68"/>
      <c r="O127" s="68"/>
      <c r="P127" s="68"/>
      <c r="Q127" s="68"/>
      <c r="R127" s="68"/>
    </row>
    <row r="128" spans="2:18" ht="12.75">
      <c r="B128" s="15" t="s">
        <v>43</v>
      </c>
      <c r="C128" s="18" t="s">
        <v>291</v>
      </c>
      <c r="D128" s="18" t="s">
        <v>24</v>
      </c>
      <c r="E128" s="18" t="s">
        <v>21</v>
      </c>
      <c r="F128" s="18" t="s">
        <v>25</v>
      </c>
      <c r="G128" s="18"/>
      <c r="H128" s="30">
        <f>H129+H144+H150+H153+H138+H141+H147</f>
        <v>13745.9</v>
      </c>
      <c r="I128" s="68"/>
      <c r="J128" s="68"/>
      <c r="K128" s="68"/>
      <c r="L128" s="68"/>
      <c r="M128" s="68"/>
      <c r="N128" s="68"/>
      <c r="O128" s="68"/>
      <c r="P128" s="68"/>
      <c r="Q128" s="68"/>
      <c r="R128" s="68"/>
    </row>
    <row r="129" spans="2:18" ht="22.5">
      <c r="B129" s="15" t="s">
        <v>57</v>
      </c>
      <c r="C129" s="18" t="s">
        <v>291</v>
      </c>
      <c r="D129" s="18" t="s">
        <v>24</v>
      </c>
      <c r="E129" s="18" t="s">
        <v>21</v>
      </c>
      <c r="F129" s="18" t="s">
        <v>60</v>
      </c>
      <c r="G129" s="18"/>
      <c r="H129" s="30">
        <f>H130+H132+H135</f>
        <v>11812.6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</row>
    <row r="130" spans="2:18" ht="12.75">
      <c r="B130" s="15" t="s">
        <v>174</v>
      </c>
      <c r="C130" s="18" t="s">
        <v>291</v>
      </c>
      <c r="D130" s="18" t="s">
        <v>24</v>
      </c>
      <c r="E130" s="18" t="s">
        <v>21</v>
      </c>
      <c r="F130" s="18" t="s">
        <v>60</v>
      </c>
      <c r="G130" s="18" t="s">
        <v>175</v>
      </c>
      <c r="H130" s="30">
        <f>H131</f>
        <v>11062.1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8"/>
    </row>
    <row r="131" spans="2:18" ht="22.5">
      <c r="B131" s="15" t="s">
        <v>316</v>
      </c>
      <c r="C131" s="18" t="s">
        <v>291</v>
      </c>
      <c r="D131" s="18" t="s">
        <v>24</v>
      </c>
      <c r="E131" s="18" t="s">
        <v>21</v>
      </c>
      <c r="F131" s="18" t="s">
        <v>60</v>
      </c>
      <c r="G131" s="18" t="s">
        <v>176</v>
      </c>
      <c r="H131" s="30">
        <v>11062.1</v>
      </c>
      <c r="I131" s="68"/>
      <c r="J131" s="68"/>
      <c r="K131" s="68"/>
      <c r="L131" s="68"/>
      <c r="M131" s="68"/>
      <c r="N131" s="68"/>
      <c r="O131" s="68"/>
      <c r="P131" s="68"/>
      <c r="Q131" s="68"/>
      <c r="R131" s="68"/>
    </row>
    <row r="132" spans="2:18" ht="22.5">
      <c r="B132" s="13" t="s">
        <v>319</v>
      </c>
      <c r="C132" s="18" t="s">
        <v>291</v>
      </c>
      <c r="D132" s="18" t="s">
        <v>24</v>
      </c>
      <c r="E132" s="18" t="s">
        <v>21</v>
      </c>
      <c r="F132" s="18" t="s">
        <v>60</v>
      </c>
      <c r="G132" s="14" t="s">
        <v>149</v>
      </c>
      <c r="H132" s="30">
        <f>H133+H134</f>
        <v>734.1</v>
      </c>
      <c r="I132" s="68"/>
      <c r="J132" s="68"/>
      <c r="K132" s="68"/>
      <c r="L132" s="68"/>
      <c r="M132" s="68"/>
      <c r="N132" s="68"/>
      <c r="O132" s="68"/>
      <c r="P132" s="68"/>
      <c r="Q132" s="68"/>
      <c r="R132" s="68"/>
    </row>
    <row r="133" spans="2:18" ht="22.5">
      <c r="B133" s="13" t="s">
        <v>150</v>
      </c>
      <c r="C133" s="18" t="s">
        <v>291</v>
      </c>
      <c r="D133" s="18" t="s">
        <v>24</v>
      </c>
      <c r="E133" s="18" t="s">
        <v>21</v>
      </c>
      <c r="F133" s="18" t="s">
        <v>60</v>
      </c>
      <c r="G133" s="14" t="s">
        <v>151</v>
      </c>
      <c r="H133" s="30">
        <v>109.5</v>
      </c>
      <c r="I133" s="68"/>
      <c r="J133" s="68"/>
      <c r="K133" s="68"/>
      <c r="L133" s="68"/>
      <c r="M133" s="68"/>
      <c r="N133" s="68"/>
      <c r="O133" s="68"/>
      <c r="P133" s="68"/>
      <c r="Q133" s="68"/>
      <c r="R133" s="68"/>
    </row>
    <row r="134" spans="2:18" ht="22.5">
      <c r="B134" s="45" t="s">
        <v>318</v>
      </c>
      <c r="C134" s="18" t="s">
        <v>291</v>
      </c>
      <c r="D134" s="18" t="s">
        <v>24</v>
      </c>
      <c r="E134" s="18" t="s">
        <v>21</v>
      </c>
      <c r="F134" s="18" t="s">
        <v>60</v>
      </c>
      <c r="G134" s="14" t="s">
        <v>152</v>
      </c>
      <c r="H134" s="30">
        <f>16.9+15.6+482.6+109.5</f>
        <v>624.6</v>
      </c>
      <c r="I134" s="68"/>
      <c r="J134" s="68"/>
      <c r="K134" s="68"/>
      <c r="L134" s="68"/>
      <c r="M134" s="68"/>
      <c r="N134" s="68"/>
      <c r="O134" s="68"/>
      <c r="P134" s="68"/>
      <c r="Q134" s="68"/>
      <c r="R134" s="68"/>
    </row>
    <row r="135" spans="2:18" ht="12.75">
      <c r="B135" s="13" t="s">
        <v>153</v>
      </c>
      <c r="C135" s="18" t="s">
        <v>291</v>
      </c>
      <c r="D135" s="18" t="s">
        <v>24</v>
      </c>
      <c r="E135" s="18" t="s">
        <v>21</v>
      </c>
      <c r="F135" s="18" t="s">
        <v>60</v>
      </c>
      <c r="G135" s="14" t="s">
        <v>154</v>
      </c>
      <c r="H135" s="30">
        <f>H137+H136</f>
        <v>16.400000000000002</v>
      </c>
      <c r="I135" s="68"/>
      <c r="J135" s="68"/>
      <c r="K135" s="68"/>
      <c r="L135" s="68"/>
      <c r="M135" s="68"/>
      <c r="N135" s="68"/>
      <c r="O135" s="68"/>
      <c r="P135" s="68"/>
      <c r="Q135" s="68"/>
      <c r="R135" s="68"/>
    </row>
    <row r="136" spans="2:18" ht="22.5">
      <c r="B136" s="13" t="s">
        <v>155</v>
      </c>
      <c r="C136" s="18" t="s">
        <v>291</v>
      </c>
      <c r="D136" s="18" t="s">
        <v>24</v>
      </c>
      <c r="E136" s="18" t="s">
        <v>21</v>
      </c>
      <c r="F136" s="18" t="s">
        <v>60</v>
      </c>
      <c r="G136" s="14" t="s">
        <v>156</v>
      </c>
      <c r="H136" s="30">
        <v>14.3</v>
      </c>
      <c r="I136" s="68"/>
      <c r="J136" s="68"/>
      <c r="K136" s="68"/>
      <c r="L136" s="68"/>
      <c r="M136" s="68"/>
      <c r="N136" s="68"/>
      <c r="O136" s="68"/>
      <c r="P136" s="68"/>
      <c r="Q136" s="68"/>
      <c r="R136" s="68"/>
    </row>
    <row r="137" spans="2:18" ht="12.75">
      <c r="B137" s="13" t="s">
        <v>157</v>
      </c>
      <c r="C137" s="18" t="s">
        <v>291</v>
      </c>
      <c r="D137" s="18" t="s">
        <v>24</v>
      </c>
      <c r="E137" s="18" t="s">
        <v>21</v>
      </c>
      <c r="F137" s="18" t="s">
        <v>60</v>
      </c>
      <c r="G137" s="14" t="s">
        <v>158</v>
      </c>
      <c r="H137" s="30">
        <v>2.1</v>
      </c>
      <c r="I137" s="68"/>
      <c r="J137" s="68"/>
      <c r="K137" s="68"/>
      <c r="L137" s="68"/>
      <c r="M137" s="68"/>
      <c r="N137" s="68"/>
      <c r="O137" s="68"/>
      <c r="P137" s="68"/>
      <c r="Q137" s="68"/>
      <c r="R137" s="68"/>
    </row>
    <row r="138" spans="2:18" ht="22.5">
      <c r="B138" s="13" t="s">
        <v>234</v>
      </c>
      <c r="C138" s="18" t="s">
        <v>291</v>
      </c>
      <c r="D138" s="18" t="s">
        <v>24</v>
      </c>
      <c r="E138" s="18" t="s">
        <v>21</v>
      </c>
      <c r="F138" s="18" t="s">
        <v>181</v>
      </c>
      <c r="G138" s="14"/>
      <c r="H138" s="30">
        <f>H139</f>
        <v>270</v>
      </c>
      <c r="I138" s="68"/>
      <c r="J138" s="68"/>
      <c r="K138" s="68"/>
      <c r="L138" s="68"/>
      <c r="M138" s="68"/>
      <c r="N138" s="68"/>
      <c r="O138" s="68"/>
      <c r="P138" s="68"/>
      <c r="Q138" s="68"/>
      <c r="R138" s="68"/>
    </row>
    <row r="139" spans="2:18" ht="12.75">
      <c r="B139" s="13" t="s">
        <v>180</v>
      </c>
      <c r="C139" s="18" t="s">
        <v>291</v>
      </c>
      <c r="D139" s="18" t="s">
        <v>24</v>
      </c>
      <c r="E139" s="18" t="s">
        <v>21</v>
      </c>
      <c r="F139" s="18" t="s">
        <v>181</v>
      </c>
      <c r="G139" s="14" t="s">
        <v>175</v>
      </c>
      <c r="H139" s="30">
        <f>H140</f>
        <v>270</v>
      </c>
      <c r="I139" s="68"/>
      <c r="J139" s="68"/>
      <c r="K139" s="68"/>
      <c r="L139" s="68"/>
      <c r="M139" s="68"/>
      <c r="N139" s="68"/>
      <c r="O139" s="68"/>
      <c r="P139" s="68"/>
      <c r="Q139" s="68"/>
      <c r="R139" s="68"/>
    </row>
    <row r="140" spans="2:18" ht="22.5">
      <c r="B140" s="13" t="s">
        <v>317</v>
      </c>
      <c r="C140" s="18" t="s">
        <v>291</v>
      </c>
      <c r="D140" s="18" t="s">
        <v>24</v>
      </c>
      <c r="E140" s="18" t="s">
        <v>21</v>
      </c>
      <c r="F140" s="18" t="s">
        <v>181</v>
      </c>
      <c r="G140" s="14" t="s">
        <v>179</v>
      </c>
      <c r="H140" s="30">
        <v>270</v>
      </c>
      <c r="I140" s="68"/>
      <c r="J140" s="68"/>
      <c r="K140" s="68"/>
      <c r="L140" s="68"/>
      <c r="M140" s="68"/>
      <c r="N140" s="68"/>
      <c r="O140" s="68"/>
      <c r="P140" s="68"/>
      <c r="Q140" s="68"/>
      <c r="R140" s="68"/>
    </row>
    <row r="141" spans="2:18" ht="12.75">
      <c r="B141" s="13" t="s">
        <v>145</v>
      </c>
      <c r="C141" s="14" t="s">
        <v>291</v>
      </c>
      <c r="D141" s="18" t="s">
        <v>24</v>
      </c>
      <c r="E141" s="18" t="s">
        <v>21</v>
      </c>
      <c r="F141" s="14" t="s">
        <v>313</v>
      </c>
      <c r="G141" s="14"/>
      <c r="H141" s="30">
        <f>H142</f>
        <v>821.3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8"/>
    </row>
    <row r="142" spans="2:18" ht="22.5">
      <c r="B142" s="13" t="s">
        <v>319</v>
      </c>
      <c r="C142" s="14" t="s">
        <v>291</v>
      </c>
      <c r="D142" s="18" t="s">
        <v>24</v>
      </c>
      <c r="E142" s="18" t="s">
        <v>21</v>
      </c>
      <c r="F142" s="18" t="s">
        <v>313</v>
      </c>
      <c r="G142" s="14" t="s">
        <v>149</v>
      </c>
      <c r="H142" s="30">
        <f>H143</f>
        <v>821.3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</row>
    <row r="143" spans="2:18" ht="22.5">
      <c r="B143" s="45" t="s">
        <v>318</v>
      </c>
      <c r="C143" s="14" t="s">
        <v>291</v>
      </c>
      <c r="D143" s="18" t="s">
        <v>24</v>
      </c>
      <c r="E143" s="18" t="s">
        <v>21</v>
      </c>
      <c r="F143" s="18" t="s">
        <v>313</v>
      </c>
      <c r="G143" s="14" t="s">
        <v>152</v>
      </c>
      <c r="H143" s="30">
        <v>821.3</v>
      </c>
      <c r="I143" s="68"/>
      <c r="J143" s="68"/>
      <c r="K143" s="68"/>
      <c r="L143" s="68"/>
      <c r="M143" s="68"/>
      <c r="N143" s="68"/>
      <c r="O143" s="68"/>
      <c r="P143" s="68"/>
      <c r="Q143" s="68"/>
      <c r="R143" s="68"/>
    </row>
    <row r="144" spans="2:18" ht="12.75">
      <c r="B144" s="15" t="s">
        <v>82</v>
      </c>
      <c r="C144" s="18" t="s">
        <v>291</v>
      </c>
      <c r="D144" s="18" t="s">
        <v>24</v>
      </c>
      <c r="E144" s="18" t="s">
        <v>21</v>
      </c>
      <c r="F144" s="14" t="s">
        <v>182</v>
      </c>
      <c r="G144" s="14"/>
      <c r="H144" s="30">
        <f>H145</f>
        <v>472.4</v>
      </c>
      <c r="I144" s="68"/>
      <c r="J144" s="68"/>
      <c r="K144" s="68"/>
      <c r="L144" s="68"/>
      <c r="M144" s="68"/>
      <c r="N144" s="68"/>
      <c r="O144" s="68"/>
      <c r="P144" s="68"/>
      <c r="Q144" s="68"/>
      <c r="R144" s="68"/>
    </row>
    <row r="145" spans="2:18" ht="22.5">
      <c r="B145" s="13" t="s">
        <v>319</v>
      </c>
      <c r="C145" s="18" t="s">
        <v>291</v>
      </c>
      <c r="D145" s="18" t="s">
        <v>24</v>
      </c>
      <c r="E145" s="18" t="s">
        <v>21</v>
      </c>
      <c r="F145" s="14" t="s">
        <v>182</v>
      </c>
      <c r="G145" s="14" t="s">
        <v>149</v>
      </c>
      <c r="H145" s="30">
        <f>H146</f>
        <v>472.4</v>
      </c>
      <c r="I145" s="68"/>
      <c r="J145" s="68"/>
      <c r="K145" s="68"/>
      <c r="L145" s="68"/>
      <c r="M145" s="68"/>
      <c r="N145" s="68"/>
      <c r="O145" s="68"/>
      <c r="P145" s="68"/>
      <c r="Q145" s="68"/>
      <c r="R145" s="68"/>
    </row>
    <row r="146" spans="2:18" ht="22.5">
      <c r="B146" s="45" t="s">
        <v>318</v>
      </c>
      <c r="C146" s="18" t="s">
        <v>291</v>
      </c>
      <c r="D146" s="18" t="s">
        <v>24</v>
      </c>
      <c r="E146" s="18" t="s">
        <v>21</v>
      </c>
      <c r="F146" s="14" t="s">
        <v>182</v>
      </c>
      <c r="G146" s="14" t="s">
        <v>152</v>
      </c>
      <c r="H146" s="30">
        <v>472.4</v>
      </c>
      <c r="I146" s="68"/>
      <c r="J146" s="68"/>
      <c r="K146" s="68"/>
      <c r="L146" s="68"/>
      <c r="M146" s="68"/>
      <c r="N146" s="68"/>
      <c r="O146" s="68"/>
      <c r="P146" s="68"/>
      <c r="Q146" s="68"/>
      <c r="R146" s="68"/>
    </row>
    <row r="147" spans="2:18" ht="12.75">
      <c r="B147" s="15" t="s">
        <v>83</v>
      </c>
      <c r="C147" s="18" t="s">
        <v>291</v>
      </c>
      <c r="D147" s="18" t="s">
        <v>24</v>
      </c>
      <c r="E147" s="18" t="s">
        <v>21</v>
      </c>
      <c r="F147" s="14" t="s">
        <v>314</v>
      </c>
      <c r="G147" s="14"/>
      <c r="H147" s="30">
        <f>H148</f>
        <v>21.5</v>
      </c>
      <c r="I147" s="68"/>
      <c r="J147" s="68"/>
      <c r="K147" s="68"/>
      <c r="L147" s="68"/>
      <c r="M147" s="68"/>
      <c r="N147" s="68"/>
      <c r="O147" s="68"/>
      <c r="P147" s="68"/>
      <c r="Q147" s="68"/>
      <c r="R147" s="68"/>
    </row>
    <row r="148" spans="2:18" ht="22.5">
      <c r="B148" s="13" t="s">
        <v>319</v>
      </c>
      <c r="C148" s="18" t="s">
        <v>291</v>
      </c>
      <c r="D148" s="18" t="s">
        <v>24</v>
      </c>
      <c r="E148" s="18" t="s">
        <v>21</v>
      </c>
      <c r="F148" s="14" t="s">
        <v>314</v>
      </c>
      <c r="G148" s="14" t="s">
        <v>149</v>
      </c>
      <c r="H148" s="30">
        <f>H149</f>
        <v>21.5</v>
      </c>
      <c r="I148" s="68"/>
      <c r="J148" s="68"/>
      <c r="K148" s="68"/>
      <c r="L148" s="68"/>
      <c r="M148" s="68"/>
      <c r="N148" s="68"/>
      <c r="O148" s="68"/>
      <c r="P148" s="68"/>
      <c r="Q148" s="68"/>
      <c r="R148" s="68"/>
    </row>
    <row r="149" spans="2:18" ht="22.5">
      <c r="B149" s="45" t="s">
        <v>318</v>
      </c>
      <c r="C149" s="18" t="s">
        <v>291</v>
      </c>
      <c r="D149" s="18" t="s">
        <v>24</v>
      </c>
      <c r="E149" s="18" t="s">
        <v>21</v>
      </c>
      <c r="F149" s="14" t="s">
        <v>314</v>
      </c>
      <c r="G149" s="14" t="s">
        <v>152</v>
      </c>
      <c r="H149" s="30">
        <v>21.5</v>
      </c>
      <c r="I149" s="68"/>
      <c r="J149" s="68"/>
      <c r="K149" s="68"/>
      <c r="L149" s="68"/>
      <c r="M149" s="68"/>
      <c r="N149" s="68"/>
      <c r="O149" s="68"/>
      <c r="P149" s="68"/>
      <c r="Q149" s="68"/>
      <c r="R149" s="68"/>
    </row>
    <row r="150" spans="2:18" ht="45">
      <c r="B150" s="13" t="s">
        <v>177</v>
      </c>
      <c r="C150" s="18" t="s">
        <v>291</v>
      </c>
      <c r="D150" s="18" t="s">
        <v>24</v>
      </c>
      <c r="E150" s="18" t="s">
        <v>21</v>
      </c>
      <c r="F150" s="18" t="s">
        <v>178</v>
      </c>
      <c r="G150" s="14"/>
      <c r="H150" s="30">
        <f>H151</f>
        <v>50.4</v>
      </c>
      <c r="I150" s="68"/>
      <c r="J150" s="68"/>
      <c r="K150" s="68"/>
      <c r="L150" s="68"/>
      <c r="M150" s="68"/>
      <c r="N150" s="68"/>
      <c r="O150" s="68"/>
      <c r="P150" s="68"/>
      <c r="Q150" s="68"/>
      <c r="R150" s="68"/>
    </row>
    <row r="151" spans="2:18" ht="12.75">
      <c r="B151" s="13" t="s">
        <v>180</v>
      </c>
      <c r="C151" s="18" t="s">
        <v>291</v>
      </c>
      <c r="D151" s="18" t="s">
        <v>24</v>
      </c>
      <c r="E151" s="18" t="s">
        <v>21</v>
      </c>
      <c r="F151" s="18" t="s">
        <v>178</v>
      </c>
      <c r="G151" s="14" t="s">
        <v>175</v>
      </c>
      <c r="H151" s="30">
        <f>H152</f>
        <v>50.4</v>
      </c>
      <c r="I151" s="68"/>
      <c r="J151" s="68"/>
      <c r="K151" s="68"/>
      <c r="L151" s="68"/>
      <c r="M151" s="68"/>
      <c r="N151" s="68"/>
      <c r="O151" s="68"/>
      <c r="P151" s="68"/>
      <c r="Q151" s="68"/>
      <c r="R151" s="68"/>
    </row>
    <row r="152" spans="2:18" ht="22.5">
      <c r="B152" s="13" t="s">
        <v>317</v>
      </c>
      <c r="C152" s="18" t="s">
        <v>291</v>
      </c>
      <c r="D152" s="18" t="s">
        <v>24</v>
      </c>
      <c r="E152" s="18" t="s">
        <v>21</v>
      </c>
      <c r="F152" s="18" t="s">
        <v>178</v>
      </c>
      <c r="G152" s="14" t="s">
        <v>179</v>
      </c>
      <c r="H152" s="30">
        <v>50.4</v>
      </c>
      <c r="I152" s="68"/>
      <c r="J152" s="68"/>
      <c r="K152" s="68"/>
      <c r="L152" s="68"/>
      <c r="M152" s="68"/>
      <c r="N152" s="68"/>
      <c r="O152" s="68"/>
      <c r="P152" s="68"/>
      <c r="Q152" s="68"/>
      <c r="R152" s="68"/>
    </row>
    <row r="153" spans="2:18" ht="12.75">
      <c r="B153" s="13" t="s">
        <v>292</v>
      </c>
      <c r="C153" s="18" t="s">
        <v>291</v>
      </c>
      <c r="D153" s="18" t="s">
        <v>24</v>
      </c>
      <c r="E153" s="18" t="s">
        <v>21</v>
      </c>
      <c r="F153" s="18" t="s">
        <v>293</v>
      </c>
      <c r="G153" s="14"/>
      <c r="H153" s="30">
        <f>H154+H156+H159</f>
        <v>297.70000000000005</v>
      </c>
      <c r="I153" s="68"/>
      <c r="J153" s="68"/>
      <c r="K153" s="68"/>
      <c r="L153" s="68"/>
      <c r="M153" s="68"/>
      <c r="N153" s="68"/>
      <c r="O153" s="68"/>
      <c r="P153" s="68"/>
      <c r="Q153" s="68"/>
      <c r="R153" s="68"/>
    </row>
    <row r="154" spans="2:18" ht="12.75">
      <c r="B154" s="15" t="s">
        <v>174</v>
      </c>
      <c r="C154" s="18" t="s">
        <v>291</v>
      </c>
      <c r="D154" s="18" t="s">
        <v>24</v>
      </c>
      <c r="E154" s="18" t="s">
        <v>21</v>
      </c>
      <c r="F154" s="18" t="s">
        <v>293</v>
      </c>
      <c r="G154" s="18" t="s">
        <v>175</v>
      </c>
      <c r="H154" s="30">
        <f>H155</f>
        <v>8.7</v>
      </c>
      <c r="I154" s="68"/>
      <c r="J154" s="68"/>
      <c r="K154" s="68"/>
      <c r="L154" s="68"/>
      <c r="M154" s="68"/>
      <c r="N154" s="68"/>
      <c r="O154" s="68"/>
      <c r="P154" s="68"/>
      <c r="Q154" s="68"/>
      <c r="R154" s="68"/>
    </row>
    <row r="155" spans="2:18" ht="22.5">
      <c r="B155" s="13" t="s">
        <v>317</v>
      </c>
      <c r="C155" s="18" t="s">
        <v>291</v>
      </c>
      <c r="D155" s="18" t="s">
        <v>24</v>
      </c>
      <c r="E155" s="18" t="s">
        <v>21</v>
      </c>
      <c r="F155" s="18" t="s">
        <v>293</v>
      </c>
      <c r="G155" s="18" t="s">
        <v>179</v>
      </c>
      <c r="H155" s="30">
        <v>8.7</v>
      </c>
      <c r="I155" s="68"/>
      <c r="J155" s="68"/>
      <c r="K155" s="68"/>
      <c r="L155" s="68"/>
      <c r="M155" s="68"/>
      <c r="N155" s="68"/>
      <c r="O155" s="68"/>
      <c r="P155" s="68"/>
      <c r="Q155" s="68"/>
      <c r="R155" s="68"/>
    </row>
    <row r="156" spans="2:18" ht="22.5">
      <c r="B156" s="13" t="s">
        <v>319</v>
      </c>
      <c r="C156" s="18" t="s">
        <v>291</v>
      </c>
      <c r="D156" s="18" t="s">
        <v>24</v>
      </c>
      <c r="E156" s="18" t="s">
        <v>21</v>
      </c>
      <c r="F156" s="18" t="s">
        <v>293</v>
      </c>
      <c r="G156" s="14" t="s">
        <v>149</v>
      </c>
      <c r="H156" s="30">
        <f>H157+H158</f>
        <v>283.40000000000003</v>
      </c>
      <c r="I156" s="68"/>
      <c r="J156" s="68"/>
      <c r="K156" s="68"/>
      <c r="L156" s="68"/>
      <c r="M156" s="68"/>
      <c r="N156" s="68"/>
      <c r="O156" s="68"/>
      <c r="P156" s="68"/>
      <c r="Q156" s="68"/>
      <c r="R156" s="68"/>
    </row>
    <row r="157" spans="2:18" ht="22.5">
      <c r="B157" s="13" t="s">
        <v>150</v>
      </c>
      <c r="C157" s="18" t="s">
        <v>291</v>
      </c>
      <c r="D157" s="18" t="s">
        <v>24</v>
      </c>
      <c r="E157" s="18" t="s">
        <v>21</v>
      </c>
      <c r="F157" s="18" t="s">
        <v>293</v>
      </c>
      <c r="G157" s="14" t="s">
        <v>151</v>
      </c>
      <c r="H157" s="30">
        <v>27.3</v>
      </c>
      <c r="I157" s="68"/>
      <c r="J157" s="68"/>
      <c r="K157" s="68"/>
      <c r="L157" s="68"/>
      <c r="M157" s="68"/>
      <c r="N157" s="68"/>
      <c r="O157" s="68"/>
      <c r="P157" s="68"/>
      <c r="Q157" s="68"/>
      <c r="R157" s="68"/>
    </row>
    <row r="158" spans="2:18" ht="22.5">
      <c r="B158" s="45" t="s">
        <v>318</v>
      </c>
      <c r="C158" s="18" t="s">
        <v>291</v>
      </c>
      <c r="D158" s="18" t="s">
        <v>24</v>
      </c>
      <c r="E158" s="18" t="s">
        <v>21</v>
      </c>
      <c r="F158" s="18" t="s">
        <v>293</v>
      </c>
      <c r="G158" s="14" t="s">
        <v>152</v>
      </c>
      <c r="H158" s="30">
        <v>256.1</v>
      </c>
      <c r="I158" s="68"/>
      <c r="J158" s="68"/>
      <c r="K158" s="68"/>
      <c r="L158" s="68"/>
      <c r="M158" s="68"/>
      <c r="N158" s="68"/>
      <c r="O158" s="68"/>
      <c r="P158" s="68"/>
      <c r="Q158" s="68"/>
      <c r="R158" s="68"/>
    </row>
    <row r="159" spans="2:18" ht="12.75">
      <c r="B159" s="13" t="s">
        <v>153</v>
      </c>
      <c r="C159" s="18" t="s">
        <v>291</v>
      </c>
      <c r="D159" s="18" t="s">
        <v>24</v>
      </c>
      <c r="E159" s="18" t="s">
        <v>21</v>
      </c>
      <c r="F159" s="18" t="s">
        <v>293</v>
      </c>
      <c r="G159" s="14" t="s">
        <v>154</v>
      </c>
      <c r="H159" s="30">
        <f>H160</f>
        <v>5.6</v>
      </c>
      <c r="I159" s="68"/>
      <c r="J159" s="68"/>
      <c r="K159" s="68"/>
      <c r="L159" s="68"/>
      <c r="M159" s="68"/>
      <c r="N159" s="68"/>
      <c r="O159" s="68"/>
      <c r="P159" s="68"/>
      <c r="Q159" s="68"/>
      <c r="R159" s="68"/>
    </row>
    <row r="160" spans="2:18" ht="22.5">
      <c r="B160" s="13" t="s">
        <v>155</v>
      </c>
      <c r="C160" s="18" t="s">
        <v>291</v>
      </c>
      <c r="D160" s="18" t="s">
        <v>24</v>
      </c>
      <c r="E160" s="18" t="s">
        <v>21</v>
      </c>
      <c r="F160" s="18" t="s">
        <v>293</v>
      </c>
      <c r="G160" s="14" t="s">
        <v>156</v>
      </c>
      <c r="H160" s="30">
        <v>5.6</v>
      </c>
      <c r="I160" s="68"/>
      <c r="J160" s="68"/>
      <c r="K160" s="68"/>
      <c r="L160" s="68"/>
      <c r="M160" s="68"/>
      <c r="N160" s="68"/>
      <c r="O160" s="68"/>
      <c r="P160" s="68"/>
      <c r="Q160" s="68"/>
      <c r="R160" s="68"/>
    </row>
    <row r="161" spans="2:18" ht="60">
      <c r="B161" s="10" t="s">
        <v>249</v>
      </c>
      <c r="C161" s="17" t="s">
        <v>39</v>
      </c>
      <c r="D161" s="17"/>
      <c r="E161" s="17"/>
      <c r="F161" s="17"/>
      <c r="G161" s="17"/>
      <c r="H161" s="22">
        <f>H162+H174+H214+H222</f>
        <v>9443.1</v>
      </c>
      <c r="I161" s="40" t="e">
        <f>I162+I174+I214+I222+#REF!</f>
        <v>#REF!</v>
      </c>
      <c r="J161" s="40" t="e">
        <f>J162+J174+J214+J222+#REF!</f>
        <v>#REF!</v>
      </c>
      <c r="K161" s="40" t="e">
        <f>K162+K174+K214+K222+#REF!</f>
        <v>#REF!</v>
      </c>
      <c r="L161" s="40" t="e">
        <f>L162+L174+L214+L222+#REF!</f>
        <v>#REF!</v>
      </c>
      <c r="M161" s="40" t="e">
        <f>M162+M174+M214+M222+#REF!</f>
        <v>#REF!</v>
      </c>
      <c r="N161" s="40" t="e">
        <f>N162+N174+N214+N222+#REF!</f>
        <v>#REF!</v>
      </c>
      <c r="O161" s="40" t="e">
        <f>O162+O174+O214+O222+#REF!</f>
        <v>#REF!</v>
      </c>
      <c r="P161" s="40" t="e">
        <f>P162+P174+P214+P222+#REF!</f>
        <v>#REF!</v>
      </c>
      <c r="Q161" s="40" t="e">
        <f>Q162+Q174+Q214+Q222+#REF!</f>
        <v>#REF!</v>
      </c>
      <c r="R161" s="40" t="e">
        <f>R162+R174+R214+R222+#REF!</f>
        <v>#REF!</v>
      </c>
    </row>
    <row r="162" spans="2:18" ht="12.75">
      <c r="B162" s="11" t="s">
        <v>46</v>
      </c>
      <c r="C162" s="17" t="s">
        <v>39</v>
      </c>
      <c r="D162" s="12" t="s">
        <v>16</v>
      </c>
      <c r="E162" s="12"/>
      <c r="F162" s="12"/>
      <c r="G162" s="12"/>
      <c r="H162" s="22">
        <f>H163+H168</f>
        <v>631.3</v>
      </c>
      <c r="I162" s="22">
        <f aca="true" t="shared" si="45" ref="I162:R162">I163+I168</f>
        <v>0</v>
      </c>
      <c r="J162" s="22">
        <f t="shared" si="45"/>
        <v>0</v>
      </c>
      <c r="K162" s="22">
        <f t="shared" si="45"/>
        <v>0</v>
      </c>
      <c r="L162" s="22">
        <f t="shared" si="45"/>
        <v>0</v>
      </c>
      <c r="M162" s="22">
        <f t="shared" si="45"/>
        <v>0</v>
      </c>
      <c r="N162" s="22">
        <f t="shared" si="45"/>
        <v>0</v>
      </c>
      <c r="O162" s="22">
        <f t="shared" si="45"/>
        <v>0</v>
      </c>
      <c r="P162" s="22">
        <f t="shared" si="45"/>
        <v>0</v>
      </c>
      <c r="Q162" s="22">
        <f t="shared" si="45"/>
        <v>0</v>
      </c>
      <c r="R162" s="22">
        <f t="shared" si="45"/>
        <v>0</v>
      </c>
    </row>
    <row r="163" spans="2:18" ht="48">
      <c r="B163" s="11" t="s">
        <v>50</v>
      </c>
      <c r="C163" s="17" t="s">
        <v>39</v>
      </c>
      <c r="D163" s="12" t="s">
        <v>16</v>
      </c>
      <c r="E163" s="12" t="s">
        <v>18</v>
      </c>
      <c r="F163" s="12"/>
      <c r="G163" s="12"/>
      <c r="H163" s="22">
        <f>H164</f>
        <v>219.1</v>
      </c>
      <c r="I163" s="30">
        <f aca="true" t="shared" si="46" ref="I163:R166">I164</f>
        <v>0</v>
      </c>
      <c r="J163" s="30">
        <f t="shared" si="46"/>
        <v>0</v>
      </c>
      <c r="K163" s="30">
        <f t="shared" si="46"/>
        <v>0</v>
      </c>
      <c r="L163" s="30">
        <f t="shared" si="46"/>
        <v>0</v>
      </c>
      <c r="M163" s="30">
        <f t="shared" si="46"/>
        <v>0</v>
      </c>
      <c r="N163" s="30">
        <f t="shared" si="46"/>
        <v>0</v>
      </c>
      <c r="O163" s="30">
        <f t="shared" si="46"/>
        <v>0</v>
      </c>
      <c r="P163" s="30">
        <f t="shared" si="46"/>
        <v>0</v>
      </c>
      <c r="Q163" s="30">
        <f t="shared" si="46"/>
        <v>0</v>
      </c>
      <c r="R163" s="30">
        <f t="shared" si="46"/>
        <v>0</v>
      </c>
    </row>
    <row r="164" spans="2:18" ht="33.75">
      <c r="B164" s="13" t="s">
        <v>51</v>
      </c>
      <c r="C164" s="18" t="s">
        <v>39</v>
      </c>
      <c r="D164" s="14" t="s">
        <v>16</v>
      </c>
      <c r="E164" s="14" t="s">
        <v>18</v>
      </c>
      <c r="F164" s="14" t="s">
        <v>52</v>
      </c>
      <c r="G164" s="14"/>
      <c r="H164" s="30">
        <f>H165</f>
        <v>219.1</v>
      </c>
      <c r="I164" s="30">
        <f t="shared" si="46"/>
        <v>0</v>
      </c>
      <c r="J164" s="30">
        <f t="shared" si="46"/>
        <v>0</v>
      </c>
      <c r="K164" s="30">
        <f t="shared" si="46"/>
        <v>0</v>
      </c>
      <c r="L164" s="30">
        <f t="shared" si="46"/>
        <v>0</v>
      </c>
      <c r="M164" s="30">
        <f t="shared" si="46"/>
        <v>0</v>
      </c>
      <c r="N164" s="30">
        <f t="shared" si="46"/>
        <v>0</v>
      </c>
      <c r="O164" s="30">
        <f t="shared" si="46"/>
        <v>0</v>
      </c>
      <c r="P164" s="30">
        <f t="shared" si="46"/>
        <v>0</v>
      </c>
      <c r="Q164" s="30">
        <f t="shared" si="46"/>
        <v>0</v>
      </c>
      <c r="R164" s="30">
        <f t="shared" si="46"/>
        <v>0</v>
      </c>
    </row>
    <row r="165" spans="2:18" ht="12.75">
      <c r="B165" s="13" t="s">
        <v>47</v>
      </c>
      <c r="C165" s="18" t="s">
        <v>39</v>
      </c>
      <c r="D165" s="14" t="s">
        <v>16</v>
      </c>
      <c r="E165" s="14" t="s">
        <v>18</v>
      </c>
      <c r="F165" s="14" t="s">
        <v>53</v>
      </c>
      <c r="G165" s="14"/>
      <c r="H165" s="30">
        <f>H166</f>
        <v>219.1</v>
      </c>
      <c r="I165" s="30">
        <f t="shared" si="46"/>
        <v>0</v>
      </c>
      <c r="J165" s="30">
        <f t="shared" si="46"/>
        <v>0</v>
      </c>
      <c r="K165" s="30">
        <f t="shared" si="46"/>
        <v>0</v>
      </c>
      <c r="L165" s="30">
        <f t="shared" si="46"/>
        <v>0</v>
      </c>
      <c r="M165" s="30">
        <f t="shared" si="46"/>
        <v>0</v>
      </c>
      <c r="N165" s="30">
        <f t="shared" si="46"/>
        <v>0</v>
      </c>
      <c r="O165" s="30">
        <f t="shared" si="46"/>
        <v>0</v>
      </c>
      <c r="P165" s="30">
        <f t="shared" si="46"/>
        <v>0</v>
      </c>
      <c r="Q165" s="30">
        <f t="shared" si="46"/>
        <v>0</v>
      </c>
      <c r="R165" s="30">
        <f t="shared" si="46"/>
        <v>0</v>
      </c>
    </row>
    <row r="166" spans="2:18" ht="22.5">
      <c r="B166" s="13" t="s">
        <v>233</v>
      </c>
      <c r="C166" s="18" t="s">
        <v>39</v>
      </c>
      <c r="D166" s="14" t="s">
        <v>16</v>
      </c>
      <c r="E166" s="14" t="s">
        <v>18</v>
      </c>
      <c r="F166" s="14" t="s">
        <v>53</v>
      </c>
      <c r="G166" s="14" t="s">
        <v>146</v>
      </c>
      <c r="H166" s="30">
        <f>H167</f>
        <v>219.1</v>
      </c>
      <c r="I166" s="30">
        <f t="shared" si="46"/>
        <v>0</v>
      </c>
      <c r="J166" s="30">
        <f t="shared" si="46"/>
        <v>0</v>
      </c>
      <c r="K166" s="30">
        <f t="shared" si="46"/>
        <v>0</v>
      </c>
      <c r="L166" s="30">
        <f t="shared" si="46"/>
        <v>0</v>
      </c>
      <c r="M166" s="30">
        <f t="shared" si="46"/>
        <v>0</v>
      </c>
      <c r="N166" s="30">
        <f t="shared" si="46"/>
        <v>0</v>
      </c>
      <c r="O166" s="30">
        <f t="shared" si="46"/>
        <v>0</v>
      </c>
      <c r="P166" s="30">
        <f t="shared" si="46"/>
        <v>0</v>
      </c>
      <c r="Q166" s="30">
        <f t="shared" si="46"/>
        <v>0</v>
      </c>
      <c r="R166" s="30">
        <f t="shared" si="46"/>
        <v>0</v>
      </c>
    </row>
    <row r="167" spans="2:18" ht="33.75">
      <c r="B167" s="13" t="s">
        <v>315</v>
      </c>
      <c r="C167" s="18" t="s">
        <v>39</v>
      </c>
      <c r="D167" s="14" t="s">
        <v>16</v>
      </c>
      <c r="E167" s="14" t="s">
        <v>18</v>
      </c>
      <c r="F167" s="14" t="s">
        <v>53</v>
      </c>
      <c r="G167" s="14" t="s">
        <v>147</v>
      </c>
      <c r="H167" s="30">
        <v>219.1</v>
      </c>
      <c r="I167" s="28"/>
      <c r="J167" s="28"/>
      <c r="K167" s="28"/>
      <c r="L167" s="28"/>
      <c r="M167" s="28"/>
      <c r="N167" s="28"/>
      <c r="O167" s="28"/>
      <c r="P167" s="28"/>
      <c r="Q167" s="28"/>
      <c r="R167" s="28"/>
    </row>
    <row r="168" spans="2:18" ht="12.75">
      <c r="B168" s="11" t="s">
        <v>0</v>
      </c>
      <c r="C168" s="17" t="s">
        <v>39</v>
      </c>
      <c r="D168" s="12" t="s">
        <v>16</v>
      </c>
      <c r="E168" s="12" t="s">
        <v>141</v>
      </c>
      <c r="F168" s="12"/>
      <c r="G168" s="12"/>
      <c r="H168" s="22">
        <f>H169</f>
        <v>412.2</v>
      </c>
      <c r="I168" s="30">
        <f aca="true" t="shared" si="47" ref="I168:R171">I169</f>
        <v>0</v>
      </c>
      <c r="J168" s="30">
        <f t="shared" si="47"/>
        <v>0</v>
      </c>
      <c r="K168" s="30">
        <f t="shared" si="47"/>
        <v>0</v>
      </c>
      <c r="L168" s="30">
        <f t="shared" si="47"/>
        <v>0</v>
      </c>
      <c r="M168" s="30">
        <f t="shared" si="47"/>
        <v>0</v>
      </c>
      <c r="N168" s="30">
        <f t="shared" si="47"/>
        <v>0</v>
      </c>
      <c r="O168" s="30">
        <f t="shared" si="47"/>
        <v>0</v>
      </c>
      <c r="P168" s="30">
        <f t="shared" si="47"/>
        <v>0</v>
      </c>
      <c r="Q168" s="30">
        <f t="shared" si="47"/>
        <v>0</v>
      </c>
      <c r="R168" s="30">
        <f t="shared" si="47"/>
        <v>0</v>
      </c>
    </row>
    <row r="169" spans="2:18" ht="33.75">
      <c r="B169" s="13" t="s">
        <v>51</v>
      </c>
      <c r="C169" s="18" t="s">
        <v>39</v>
      </c>
      <c r="D169" s="14" t="s">
        <v>16</v>
      </c>
      <c r="E169" s="14" t="s">
        <v>141</v>
      </c>
      <c r="F169" s="14" t="s">
        <v>52</v>
      </c>
      <c r="G169" s="14"/>
      <c r="H169" s="30">
        <f>H170</f>
        <v>412.2</v>
      </c>
      <c r="I169" s="30">
        <f t="shared" si="47"/>
        <v>0</v>
      </c>
      <c r="J169" s="30">
        <f t="shared" si="47"/>
        <v>0</v>
      </c>
      <c r="K169" s="30">
        <f t="shared" si="47"/>
        <v>0</v>
      </c>
      <c r="L169" s="30">
        <f t="shared" si="47"/>
        <v>0</v>
      </c>
      <c r="M169" s="30">
        <f t="shared" si="47"/>
        <v>0</v>
      </c>
      <c r="N169" s="30">
        <f t="shared" si="47"/>
        <v>0</v>
      </c>
      <c r="O169" s="30">
        <f t="shared" si="47"/>
        <v>0</v>
      </c>
      <c r="P169" s="30">
        <f t="shared" si="47"/>
        <v>0</v>
      </c>
      <c r="Q169" s="30">
        <f t="shared" si="47"/>
        <v>0</v>
      </c>
      <c r="R169" s="30">
        <f t="shared" si="47"/>
        <v>0</v>
      </c>
    </row>
    <row r="170" spans="2:18" ht="12.75">
      <c r="B170" s="13" t="s">
        <v>47</v>
      </c>
      <c r="C170" s="18" t="s">
        <v>39</v>
      </c>
      <c r="D170" s="14" t="s">
        <v>16</v>
      </c>
      <c r="E170" s="14" t="s">
        <v>141</v>
      </c>
      <c r="F170" s="14" t="s">
        <v>53</v>
      </c>
      <c r="G170" s="14"/>
      <c r="H170" s="30">
        <f>H171</f>
        <v>412.2</v>
      </c>
      <c r="I170" s="30">
        <f t="shared" si="47"/>
        <v>0</v>
      </c>
      <c r="J170" s="30">
        <f t="shared" si="47"/>
        <v>0</v>
      </c>
      <c r="K170" s="30">
        <f t="shared" si="47"/>
        <v>0</v>
      </c>
      <c r="L170" s="30">
        <f t="shared" si="47"/>
        <v>0</v>
      </c>
      <c r="M170" s="30">
        <f t="shared" si="47"/>
        <v>0</v>
      </c>
      <c r="N170" s="30">
        <f t="shared" si="47"/>
        <v>0</v>
      </c>
      <c r="O170" s="30">
        <f t="shared" si="47"/>
        <v>0</v>
      </c>
      <c r="P170" s="30">
        <f t="shared" si="47"/>
        <v>0</v>
      </c>
      <c r="Q170" s="30">
        <f t="shared" si="47"/>
        <v>0</v>
      </c>
      <c r="R170" s="30">
        <f t="shared" si="47"/>
        <v>0</v>
      </c>
    </row>
    <row r="171" spans="2:18" ht="22.5">
      <c r="B171" s="13" t="s">
        <v>233</v>
      </c>
      <c r="C171" s="18" t="s">
        <v>39</v>
      </c>
      <c r="D171" s="14" t="s">
        <v>16</v>
      </c>
      <c r="E171" s="14" t="s">
        <v>141</v>
      </c>
      <c r="F171" s="14" t="s">
        <v>53</v>
      </c>
      <c r="G171" s="14" t="s">
        <v>146</v>
      </c>
      <c r="H171" s="30">
        <f>H172</f>
        <v>412.2</v>
      </c>
      <c r="I171" s="30">
        <f t="shared" si="47"/>
        <v>0</v>
      </c>
      <c r="J171" s="30">
        <f t="shared" si="47"/>
        <v>0</v>
      </c>
      <c r="K171" s="30">
        <f t="shared" si="47"/>
        <v>0</v>
      </c>
      <c r="L171" s="30">
        <f t="shared" si="47"/>
        <v>0</v>
      </c>
      <c r="M171" s="30">
        <f t="shared" si="47"/>
        <v>0</v>
      </c>
      <c r="N171" s="30">
        <f t="shared" si="47"/>
        <v>0</v>
      </c>
      <c r="O171" s="30">
        <f t="shared" si="47"/>
        <v>0</v>
      </c>
      <c r="P171" s="30">
        <f t="shared" si="47"/>
        <v>0</v>
      </c>
      <c r="Q171" s="30">
        <f t="shared" si="47"/>
        <v>0</v>
      </c>
      <c r="R171" s="30">
        <f t="shared" si="47"/>
        <v>0</v>
      </c>
    </row>
    <row r="172" spans="2:18" ht="33.75">
      <c r="B172" s="13" t="s">
        <v>315</v>
      </c>
      <c r="C172" s="18" t="s">
        <v>39</v>
      </c>
      <c r="D172" s="14" t="s">
        <v>16</v>
      </c>
      <c r="E172" s="14" t="s">
        <v>141</v>
      </c>
      <c r="F172" s="14" t="s">
        <v>53</v>
      </c>
      <c r="G172" s="14" t="s">
        <v>147</v>
      </c>
      <c r="H172" s="30">
        <v>412.2</v>
      </c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ht="22.5">
      <c r="B173" s="13" t="s">
        <v>319</v>
      </c>
      <c r="C173" s="18" t="s">
        <v>39</v>
      </c>
      <c r="D173" s="14" t="s">
        <v>16</v>
      </c>
      <c r="E173" s="14" t="s">
        <v>141</v>
      </c>
      <c r="F173" s="14" t="s">
        <v>53</v>
      </c>
      <c r="G173" s="14" t="s">
        <v>149</v>
      </c>
      <c r="H173" s="22">
        <f>SUM(I173:Q173)</f>
        <v>0</v>
      </c>
      <c r="I173" s="28"/>
      <c r="J173" s="28"/>
      <c r="K173" s="28"/>
      <c r="L173" s="28"/>
      <c r="M173" s="28"/>
      <c r="N173" s="28"/>
      <c r="O173" s="28"/>
      <c r="P173" s="28"/>
      <c r="Q173" s="28"/>
      <c r="R173" s="28"/>
    </row>
    <row r="174" spans="2:18" ht="12.75">
      <c r="B174" s="11" t="s">
        <v>186</v>
      </c>
      <c r="C174" s="17" t="s">
        <v>39</v>
      </c>
      <c r="D174" s="12" t="s">
        <v>23</v>
      </c>
      <c r="E174" s="12" t="s">
        <v>33</v>
      </c>
      <c r="F174" s="12"/>
      <c r="G174" s="12"/>
      <c r="H174" s="22">
        <f aca="true" t="shared" si="48" ref="H174:R174">H175+H204</f>
        <v>5262.599999999999</v>
      </c>
      <c r="I174" s="50" t="e">
        <f t="shared" si="48"/>
        <v>#REF!</v>
      </c>
      <c r="J174" s="50" t="e">
        <f t="shared" si="48"/>
        <v>#REF!</v>
      </c>
      <c r="K174" s="50" t="e">
        <f t="shared" si="48"/>
        <v>#REF!</v>
      </c>
      <c r="L174" s="50" t="e">
        <f t="shared" si="48"/>
        <v>#REF!</v>
      </c>
      <c r="M174" s="50" t="e">
        <f t="shared" si="48"/>
        <v>#REF!</v>
      </c>
      <c r="N174" s="50" t="e">
        <f t="shared" si="48"/>
        <v>#REF!</v>
      </c>
      <c r="O174" s="50" t="e">
        <f t="shared" si="48"/>
        <v>#REF!</v>
      </c>
      <c r="P174" s="50" t="e">
        <f t="shared" si="48"/>
        <v>#REF!</v>
      </c>
      <c r="Q174" s="50" t="e">
        <f t="shared" si="48"/>
        <v>#REF!</v>
      </c>
      <c r="R174" s="50" t="e">
        <f t="shared" si="48"/>
        <v>#REF!</v>
      </c>
    </row>
    <row r="175" spans="2:18" ht="12.75">
      <c r="B175" s="11" t="s">
        <v>6</v>
      </c>
      <c r="C175" s="17" t="s">
        <v>39</v>
      </c>
      <c r="D175" s="12" t="s">
        <v>23</v>
      </c>
      <c r="E175" s="12" t="s">
        <v>16</v>
      </c>
      <c r="F175" s="12"/>
      <c r="G175" s="12"/>
      <c r="H175" s="22">
        <f aca="true" t="shared" si="49" ref="H175:R175">H176+H200</f>
        <v>4514.9</v>
      </c>
      <c r="I175" s="33" t="e">
        <f t="shared" si="49"/>
        <v>#REF!</v>
      </c>
      <c r="J175" s="33" t="e">
        <f t="shared" si="49"/>
        <v>#REF!</v>
      </c>
      <c r="K175" s="33" t="e">
        <f t="shared" si="49"/>
        <v>#REF!</v>
      </c>
      <c r="L175" s="33" t="e">
        <f t="shared" si="49"/>
        <v>#REF!</v>
      </c>
      <c r="M175" s="33" t="e">
        <f t="shared" si="49"/>
        <v>#REF!</v>
      </c>
      <c r="N175" s="33" t="e">
        <f t="shared" si="49"/>
        <v>#REF!</v>
      </c>
      <c r="O175" s="33" t="e">
        <f t="shared" si="49"/>
        <v>#REF!</v>
      </c>
      <c r="P175" s="33" t="e">
        <f t="shared" si="49"/>
        <v>#REF!</v>
      </c>
      <c r="Q175" s="33" t="e">
        <f t="shared" si="49"/>
        <v>#REF!</v>
      </c>
      <c r="R175" s="33" t="e">
        <f t="shared" si="49"/>
        <v>#REF!</v>
      </c>
    </row>
    <row r="176" spans="2:18" ht="22.5">
      <c r="B176" s="13" t="s">
        <v>187</v>
      </c>
      <c r="C176" s="18" t="s">
        <v>39</v>
      </c>
      <c r="D176" s="14" t="s">
        <v>23</v>
      </c>
      <c r="E176" s="14" t="s">
        <v>16</v>
      </c>
      <c r="F176" s="14" t="s">
        <v>26</v>
      </c>
      <c r="G176" s="14"/>
      <c r="H176" s="30">
        <f aca="true" t="shared" si="50" ref="H176:R176">H177+H186+H191+H194+H197</f>
        <v>4509.9</v>
      </c>
      <c r="I176" s="33" t="e">
        <f t="shared" si="50"/>
        <v>#REF!</v>
      </c>
      <c r="J176" s="33" t="e">
        <f t="shared" si="50"/>
        <v>#REF!</v>
      </c>
      <c r="K176" s="33" t="e">
        <f t="shared" si="50"/>
        <v>#REF!</v>
      </c>
      <c r="L176" s="33" t="e">
        <f t="shared" si="50"/>
        <v>#REF!</v>
      </c>
      <c r="M176" s="33" t="e">
        <f t="shared" si="50"/>
        <v>#REF!</v>
      </c>
      <c r="N176" s="33" t="e">
        <f t="shared" si="50"/>
        <v>#REF!</v>
      </c>
      <c r="O176" s="33" t="e">
        <f t="shared" si="50"/>
        <v>#REF!</v>
      </c>
      <c r="P176" s="33" t="e">
        <f t="shared" si="50"/>
        <v>#REF!</v>
      </c>
      <c r="Q176" s="33" t="e">
        <f t="shared" si="50"/>
        <v>#REF!</v>
      </c>
      <c r="R176" s="33" t="e">
        <f t="shared" si="50"/>
        <v>#REF!</v>
      </c>
    </row>
    <row r="177" spans="2:18" ht="22.5">
      <c r="B177" s="13" t="s">
        <v>57</v>
      </c>
      <c r="C177" s="18" t="s">
        <v>39</v>
      </c>
      <c r="D177" s="14" t="s">
        <v>23</v>
      </c>
      <c r="E177" s="14" t="s">
        <v>16</v>
      </c>
      <c r="F177" s="14" t="s">
        <v>74</v>
      </c>
      <c r="G177" s="14"/>
      <c r="H177" s="30">
        <f aca="true" t="shared" si="51" ref="H177:R177">H178+H180+H183</f>
        <v>3743.2999999999997</v>
      </c>
      <c r="I177" s="33" t="e">
        <f t="shared" si="51"/>
        <v>#REF!</v>
      </c>
      <c r="J177" s="33" t="e">
        <f t="shared" si="51"/>
        <v>#REF!</v>
      </c>
      <c r="K177" s="33" t="e">
        <f t="shared" si="51"/>
        <v>#REF!</v>
      </c>
      <c r="L177" s="33" t="e">
        <f t="shared" si="51"/>
        <v>#REF!</v>
      </c>
      <c r="M177" s="33" t="e">
        <f t="shared" si="51"/>
        <v>#REF!</v>
      </c>
      <c r="N177" s="33" t="e">
        <f t="shared" si="51"/>
        <v>#REF!</v>
      </c>
      <c r="O177" s="33" t="e">
        <f t="shared" si="51"/>
        <v>#REF!</v>
      </c>
      <c r="P177" s="33" t="e">
        <f t="shared" si="51"/>
        <v>#REF!</v>
      </c>
      <c r="Q177" s="33" t="e">
        <f t="shared" si="51"/>
        <v>#REF!</v>
      </c>
      <c r="R177" s="33" t="e">
        <f t="shared" si="51"/>
        <v>#REF!</v>
      </c>
    </row>
    <row r="178" spans="2:18" ht="12.75">
      <c r="B178" s="15" t="s">
        <v>174</v>
      </c>
      <c r="C178" s="18" t="s">
        <v>39</v>
      </c>
      <c r="D178" s="14" t="s">
        <v>23</v>
      </c>
      <c r="E178" s="14" t="s">
        <v>16</v>
      </c>
      <c r="F178" s="18" t="s">
        <v>74</v>
      </c>
      <c r="G178" s="18" t="s">
        <v>175</v>
      </c>
      <c r="H178" s="30">
        <f>H179</f>
        <v>3429.6</v>
      </c>
      <c r="I178" s="54">
        <f aca="true" t="shared" si="52" ref="I178:R178">I179</f>
        <v>0</v>
      </c>
      <c r="J178" s="54">
        <f t="shared" si="52"/>
        <v>0</v>
      </c>
      <c r="K178" s="54">
        <f t="shared" si="52"/>
        <v>0</v>
      </c>
      <c r="L178" s="54">
        <f t="shared" si="52"/>
        <v>0</v>
      </c>
      <c r="M178" s="54">
        <f t="shared" si="52"/>
        <v>0</v>
      </c>
      <c r="N178" s="54">
        <f t="shared" si="52"/>
        <v>0</v>
      </c>
      <c r="O178" s="54">
        <f t="shared" si="52"/>
        <v>0</v>
      </c>
      <c r="P178" s="54">
        <f t="shared" si="52"/>
        <v>0</v>
      </c>
      <c r="Q178" s="54">
        <f t="shared" si="52"/>
        <v>0</v>
      </c>
      <c r="R178" s="54">
        <f t="shared" si="52"/>
        <v>0</v>
      </c>
    </row>
    <row r="179" spans="2:18" ht="22.5">
      <c r="B179" s="15" t="s">
        <v>316</v>
      </c>
      <c r="C179" s="18" t="s">
        <v>39</v>
      </c>
      <c r="D179" s="14" t="s">
        <v>23</v>
      </c>
      <c r="E179" s="14" t="s">
        <v>16</v>
      </c>
      <c r="F179" s="18" t="s">
        <v>74</v>
      </c>
      <c r="G179" s="18" t="s">
        <v>176</v>
      </c>
      <c r="H179" s="30">
        <v>3429.6</v>
      </c>
      <c r="I179" s="55"/>
      <c r="J179" s="55"/>
      <c r="K179" s="55"/>
      <c r="L179" s="55"/>
      <c r="M179" s="55"/>
      <c r="N179" s="55"/>
      <c r="O179" s="55"/>
      <c r="P179" s="55"/>
      <c r="Q179" s="55"/>
      <c r="R179" s="55"/>
    </row>
    <row r="180" spans="2:18" ht="22.5">
      <c r="B180" s="13" t="s">
        <v>319</v>
      </c>
      <c r="C180" s="18" t="s">
        <v>39</v>
      </c>
      <c r="D180" s="14" t="s">
        <v>23</v>
      </c>
      <c r="E180" s="14" t="s">
        <v>16</v>
      </c>
      <c r="F180" s="18" t="s">
        <v>74</v>
      </c>
      <c r="G180" s="14" t="s">
        <v>149</v>
      </c>
      <c r="H180" s="30">
        <f>H181+H182</f>
        <v>293</v>
      </c>
      <c r="I180" s="33" t="e">
        <f>I181+I182+#REF!</f>
        <v>#REF!</v>
      </c>
      <c r="J180" s="33" t="e">
        <f>J181+J182+#REF!</f>
        <v>#REF!</v>
      </c>
      <c r="K180" s="33" t="e">
        <f>K181+K182+#REF!</f>
        <v>#REF!</v>
      </c>
      <c r="L180" s="33" t="e">
        <f>L181+L182+#REF!</f>
        <v>#REF!</v>
      </c>
      <c r="M180" s="33" t="e">
        <f>M181+M182+#REF!</f>
        <v>#REF!</v>
      </c>
      <c r="N180" s="33" t="e">
        <f>N181+N182+#REF!</f>
        <v>#REF!</v>
      </c>
      <c r="O180" s="33" t="e">
        <f>O181+O182+#REF!</f>
        <v>#REF!</v>
      </c>
      <c r="P180" s="33" t="e">
        <f>P181+P182+#REF!</f>
        <v>#REF!</v>
      </c>
      <c r="Q180" s="33" t="e">
        <f>Q181+Q182+#REF!</f>
        <v>#REF!</v>
      </c>
      <c r="R180" s="33" t="e">
        <f>R181+R182+#REF!</f>
        <v>#REF!</v>
      </c>
    </row>
    <row r="181" spans="2:18" ht="22.5">
      <c r="B181" s="13" t="s">
        <v>150</v>
      </c>
      <c r="C181" s="18" t="s">
        <v>39</v>
      </c>
      <c r="D181" s="14" t="s">
        <v>23</v>
      </c>
      <c r="E181" s="14" t="s">
        <v>16</v>
      </c>
      <c r="F181" s="18" t="s">
        <v>74</v>
      </c>
      <c r="G181" s="14" t="s">
        <v>151</v>
      </c>
      <c r="H181" s="30">
        <v>43.8</v>
      </c>
      <c r="I181" s="55"/>
      <c r="J181" s="55"/>
      <c r="K181" s="55"/>
      <c r="L181" s="55"/>
      <c r="M181" s="55"/>
      <c r="N181" s="55"/>
      <c r="O181" s="55"/>
      <c r="P181" s="55"/>
      <c r="Q181" s="55"/>
      <c r="R181" s="55"/>
    </row>
    <row r="182" spans="2:18" ht="22.5">
      <c r="B182" s="45" t="s">
        <v>318</v>
      </c>
      <c r="C182" s="18" t="s">
        <v>39</v>
      </c>
      <c r="D182" s="14" t="s">
        <v>23</v>
      </c>
      <c r="E182" s="14" t="s">
        <v>16</v>
      </c>
      <c r="F182" s="18" t="s">
        <v>74</v>
      </c>
      <c r="G182" s="14" t="s">
        <v>152</v>
      </c>
      <c r="H182" s="30">
        <v>249.2</v>
      </c>
      <c r="I182" s="52"/>
      <c r="J182" s="52"/>
      <c r="K182" s="52"/>
      <c r="L182" s="52"/>
      <c r="M182" s="52"/>
      <c r="N182" s="52"/>
      <c r="O182" s="52"/>
      <c r="P182" s="52"/>
      <c r="Q182" s="52"/>
      <c r="R182" s="52"/>
    </row>
    <row r="183" spans="2:18" ht="12.75">
      <c r="B183" s="13" t="s">
        <v>153</v>
      </c>
      <c r="C183" s="18" t="s">
        <v>39</v>
      </c>
      <c r="D183" s="14" t="s">
        <v>23</v>
      </c>
      <c r="E183" s="14" t="s">
        <v>16</v>
      </c>
      <c r="F183" s="18" t="s">
        <v>74</v>
      </c>
      <c r="G183" s="14" t="s">
        <v>154</v>
      </c>
      <c r="H183" s="30">
        <f>H184+H185</f>
        <v>20.7</v>
      </c>
      <c r="I183" s="54">
        <f aca="true" t="shared" si="53" ref="I183:R183">I184+I185</f>
        <v>0</v>
      </c>
      <c r="J183" s="54">
        <f t="shared" si="53"/>
        <v>0</v>
      </c>
      <c r="K183" s="54">
        <f t="shared" si="53"/>
        <v>0</v>
      </c>
      <c r="L183" s="54">
        <f t="shared" si="53"/>
        <v>0</v>
      </c>
      <c r="M183" s="54">
        <f t="shared" si="53"/>
        <v>0</v>
      </c>
      <c r="N183" s="54">
        <f t="shared" si="53"/>
        <v>0</v>
      </c>
      <c r="O183" s="54">
        <f t="shared" si="53"/>
        <v>0</v>
      </c>
      <c r="P183" s="54">
        <f t="shared" si="53"/>
        <v>0</v>
      </c>
      <c r="Q183" s="54">
        <f t="shared" si="53"/>
        <v>0</v>
      </c>
      <c r="R183" s="54">
        <f t="shared" si="53"/>
        <v>0</v>
      </c>
    </row>
    <row r="184" spans="2:18" ht="22.5">
      <c r="B184" s="13" t="s">
        <v>155</v>
      </c>
      <c r="C184" s="18" t="s">
        <v>39</v>
      </c>
      <c r="D184" s="14" t="s">
        <v>23</v>
      </c>
      <c r="E184" s="14" t="s">
        <v>16</v>
      </c>
      <c r="F184" s="18" t="s">
        <v>74</v>
      </c>
      <c r="G184" s="14" t="s">
        <v>156</v>
      </c>
      <c r="H184" s="30">
        <v>16.9</v>
      </c>
      <c r="I184" s="55"/>
      <c r="J184" s="55"/>
      <c r="K184" s="55"/>
      <c r="L184" s="55"/>
      <c r="M184" s="55"/>
      <c r="N184" s="55"/>
      <c r="O184" s="55"/>
      <c r="P184" s="55"/>
      <c r="Q184" s="55"/>
      <c r="R184" s="55"/>
    </row>
    <row r="185" spans="2:18" ht="12.75">
      <c r="B185" s="13" t="s">
        <v>157</v>
      </c>
      <c r="C185" s="18" t="s">
        <v>39</v>
      </c>
      <c r="D185" s="14" t="s">
        <v>23</v>
      </c>
      <c r="E185" s="14" t="s">
        <v>16</v>
      </c>
      <c r="F185" s="18" t="s">
        <v>74</v>
      </c>
      <c r="G185" s="14" t="s">
        <v>158</v>
      </c>
      <c r="H185" s="30">
        <v>3.8</v>
      </c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2:18" ht="22.5">
      <c r="B186" s="13" t="s">
        <v>274</v>
      </c>
      <c r="C186" s="18" t="s">
        <v>39</v>
      </c>
      <c r="D186" s="14" t="s">
        <v>23</v>
      </c>
      <c r="E186" s="14" t="s">
        <v>16</v>
      </c>
      <c r="F186" s="14" t="s">
        <v>188</v>
      </c>
      <c r="G186" s="14"/>
      <c r="H186" s="30">
        <f>H187+H189</f>
        <v>62.8</v>
      </c>
      <c r="I186" s="54">
        <f aca="true" t="shared" si="54" ref="I186:R186">I187+I189</f>
        <v>0</v>
      </c>
      <c r="J186" s="54">
        <f t="shared" si="54"/>
        <v>0</v>
      </c>
      <c r="K186" s="54">
        <f t="shared" si="54"/>
        <v>0</v>
      </c>
      <c r="L186" s="54">
        <f t="shared" si="54"/>
        <v>0</v>
      </c>
      <c r="M186" s="54">
        <f t="shared" si="54"/>
        <v>0</v>
      </c>
      <c r="N186" s="54">
        <f t="shared" si="54"/>
        <v>0</v>
      </c>
      <c r="O186" s="54">
        <f t="shared" si="54"/>
        <v>0</v>
      </c>
      <c r="P186" s="54">
        <f t="shared" si="54"/>
        <v>0</v>
      </c>
      <c r="Q186" s="54">
        <f t="shared" si="54"/>
        <v>0</v>
      </c>
      <c r="R186" s="54">
        <f t="shared" si="54"/>
        <v>0</v>
      </c>
    </row>
    <row r="187" spans="2:18" ht="12.75">
      <c r="B187" s="13" t="s">
        <v>180</v>
      </c>
      <c r="C187" s="18" t="s">
        <v>39</v>
      </c>
      <c r="D187" s="14" t="s">
        <v>23</v>
      </c>
      <c r="E187" s="14" t="s">
        <v>16</v>
      </c>
      <c r="F187" s="18" t="s">
        <v>188</v>
      </c>
      <c r="G187" s="14" t="s">
        <v>175</v>
      </c>
      <c r="H187" s="30">
        <f>H188</f>
        <v>40.8</v>
      </c>
      <c r="I187" s="54">
        <f aca="true" t="shared" si="55" ref="I187:R187">I188</f>
        <v>0</v>
      </c>
      <c r="J187" s="54">
        <f t="shared" si="55"/>
        <v>0</v>
      </c>
      <c r="K187" s="54">
        <f t="shared" si="55"/>
        <v>0</v>
      </c>
      <c r="L187" s="54">
        <f t="shared" si="55"/>
        <v>0</v>
      </c>
      <c r="M187" s="54">
        <f t="shared" si="55"/>
        <v>0</v>
      </c>
      <c r="N187" s="54">
        <f t="shared" si="55"/>
        <v>0</v>
      </c>
      <c r="O187" s="54">
        <f t="shared" si="55"/>
        <v>0</v>
      </c>
      <c r="P187" s="54">
        <f t="shared" si="55"/>
        <v>0</v>
      </c>
      <c r="Q187" s="54">
        <f t="shared" si="55"/>
        <v>0</v>
      </c>
      <c r="R187" s="54">
        <f t="shared" si="55"/>
        <v>0</v>
      </c>
    </row>
    <row r="188" spans="2:18" ht="22.5">
      <c r="B188" s="13" t="s">
        <v>317</v>
      </c>
      <c r="C188" s="18" t="s">
        <v>39</v>
      </c>
      <c r="D188" s="14" t="s">
        <v>23</v>
      </c>
      <c r="E188" s="14" t="s">
        <v>16</v>
      </c>
      <c r="F188" s="18" t="s">
        <v>188</v>
      </c>
      <c r="G188" s="14" t="s">
        <v>179</v>
      </c>
      <c r="H188" s="30">
        <v>40.8</v>
      </c>
      <c r="I188" s="55"/>
      <c r="J188" s="55"/>
      <c r="K188" s="55"/>
      <c r="L188" s="55"/>
      <c r="M188" s="55"/>
      <c r="N188" s="55"/>
      <c r="O188" s="55"/>
      <c r="P188" s="55"/>
      <c r="Q188" s="55"/>
      <c r="R188" s="55"/>
    </row>
    <row r="189" spans="2:18" ht="22.5">
      <c r="B189" s="13" t="s">
        <v>208</v>
      </c>
      <c r="C189" s="18" t="s">
        <v>39</v>
      </c>
      <c r="D189" s="14" t="s">
        <v>23</v>
      </c>
      <c r="E189" s="14" t="s">
        <v>16</v>
      </c>
      <c r="F189" s="18" t="s">
        <v>188</v>
      </c>
      <c r="G189" s="14" t="s">
        <v>209</v>
      </c>
      <c r="H189" s="30">
        <f>H190</f>
        <v>22</v>
      </c>
      <c r="I189" s="54">
        <f aca="true" t="shared" si="56" ref="I189:R189">I190</f>
        <v>0</v>
      </c>
      <c r="J189" s="54">
        <f t="shared" si="56"/>
        <v>0</v>
      </c>
      <c r="K189" s="54">
        <f t="shared" si="56"/>
        <v>0</v>
      </c>
      <c r="L189" s="54">
        <f t="shared" si="56"/>
        <v>0</v>
      </c>
      <c r="M189" s="54">
        <f t="shared" si="56"/>
        <v>0</v>
      </c>
      <c r="N189" s="54">
        <f t="shared" si="56"/>
        <v>0</v>
      </c>
      <c r="O189" s="54">
        <f t="shared" si="56"/>
        <v>0</v>
      </c>
      <c r="P189" s="54">
        <f t="shared" si="56"/>
        <v>0</v>
      </c>
      <c r="Q189" s="54">
        <f t="shared" si="56"/>
        <v>0</v>
      </c>
      <c r="R189" s="54">
        <f t="shared" si="56"/>
        <v>0</v>
      </c>
    </row>
    <row r="190" spans="2:18" ht="22.5">
      <c r="B190" s="13" t="s">
        <v>325</v>
      </c>
      <c r="C190" s="18" t="s">
        <v>39</v>
      </c>
      <c r="D190" s="14" t="s">
        <v>23</v>
      </c>
      <c r="E190" s="14" t="s">
        <v>16</v>
      </c>
      <c r="F190" s="18" t="s">
        <v>188</v>
      </c>
      <c r="G190" s="14" t="s">
        <v>210</v>
      </c>
      <c r="H190" s="30">
        <v>22</v>
      </c>
      <c r="I190" s="55"/>
      <c r="J190" s="55"/>
      <c r="K190" s="55"/>
      <c r="L190" s="55"/>
      <c r="M190" s="55"/>
      <c r="N190" s="55"/>
      <c r="O190" s="55"/>
      <c r="P190" s="55"/>
      <c r="Q190" s="55"/>
      <c r="R190" s="55"/>
    </row>
    <row r="191" spans="2:18" ht="12.75">
      <c r="B191" s="15" t="s">
        <v>82</v>
      </c>
      <c r="C191" s="18" t="s">
        <v>39</v>
      </c>
      <c r="D191" s="14" t="s">
        <v>23</v>
      </c>
      <c r="E191" s="14" t="s">
        <v>16</v>
      </c>
      <c r="F191" s="14" t="s">
        <v>189</v>
      </c>
      <c r="G191" s="14"/>
      <c r="H191" s="30">
        <f>H192</f>
        <v>642.3</v>
      </c>
      <c r="I191" s="54">
        <f aca="true" t="shared" si="57" ref="I191:R192">I192</f>
        <v>0</v>
      </c>
      <c r="J191" s="54">
        <f t="shared" si="57"/>
        <v>0</v>
      </c>
      <c r="K191" s="54">
        <f t="shared" si="57"/>
        <v>0</v>
      </c>
      <c r="L191" s="54">
        <f t="shared" si="57"/>
        <v>0</v>
      </c>
      <c r="M191" s="54">
        <f t="shared" si="57"/>
        <v>0</v>
      </c>
      <c r="N191" s="54">
        <f t="shared" si="57"/>
        <v>0</v>
      </c>
      <c r="O191" s="54">
        <f t="shared" si="57"/>
        <v>0</v>
      </c>
      <c r="P191" s="54">
        <f t="shared" si="57"/>
        <v>0</v>
      </c>
      <c r="Q191" s="54">
        <f t="shared" si="57"/>
        <v>0</v>
      </c>
      <c r="R191" s="54">
        <f t="shared" si="57"/>
        <v>0</v>
      </c>
    </row>
    <row r="192" spans="2:18" ht="22.5">
      <c r="B192" s="13" t="s">
        <v>319</v>
      </c>
      <c r="C192" s="18" t="s">
        <v>39</v>
      </c>
      <c r="D192" s="14" t="s">
        <v>23</v>
      </c>
      <c r="E192" s="14" t="s">
        <v>16</v>
      </c>
      <c r="F192" s="14" t="s">
        <v>189</v>
      </c>
      <c r="G192" s="14" t="s">
        <v>149</v>
      </c>
      <c r="H192" s="30">
        <f>H193</f>
        <v>642.3</v>
      </c>
      <c r="I192" s="54">
        <f t="shared" si="57"/>
        <v>0</v>
      </c>
      <c r="J192" s="54">
        <f t="shared" si="57"/>
        <v>0</v>
      </c>
      <c r="K192" s="54">
        <f t="shared" si="57"/>
        <v>0</v>
      </c>
      <c r="L192" s="54">
        <f t="shared" si="57"/>
        <v>0</v>
      </c>
      <c r="M192" s="54">
        <f t="shared" si="57"/>
        <v>0</v>
      </c>
      <c r="N192" s="54">
        <f t="shared" si="57"/>
        <v>0</v>
      </c>
      <c r="O192" s="54">
        <f t="shared" si="57"/>
        <v>0</v>
      </c>
      <c r="P192" s="54">
        <f t="shared" si="57"/>
        <v>0</v>
      </c>
      <c r="Q192" s="54">
        <f t="shared" si="57"/>
        <v>0</v>
      </c>
      <c r="R192" s="54">
        <f t="shared" si="57"/>
        <v>0</v>
      </c>
    </row>
    <row r="193" spans="2:18" ht="22.5">
      <c r="B193" s="45" t="s">
        <v>318</v>
      </c>
      <c r="C193" s="18" t="s">
        <v>39</v>
      </c>
      <c r="D193" s="14" t="s">
        <v>23</v>
      </c>
      <c r="E193" s="14" t="s">
        <v>16</v>
      </c>
      <c r="F193" s="14" t="s">
        <v>189</v>
      </c>
      <c r="G193" s="14" t="s">
        <v>152</v>
      </c>
      <c r="H193" s="30">
        <v>642.3</v>
      </c>
      <c r="I193" s="55"/>
      <c r="J193" s="55"/>
      <c r="K193" s="55"/>
      <c r="L193" s="55"/>
      <c r="M193" s="55"/>
      <c r="N193" s="55"/>
      <c r="O193" s="55"/>
      <c r="P193" s="55"/>
      <c r="Q193" s="55"/>
      <c r="R193" s="55"/>
    </row>
    <row r="194" spans="2:18" ht="12.75">
      <c r="B194" s="15" t="s">
        <v>83</v>
      </c>
      <c r="C194" s="18" t="s">
        <v>39</v>
      </c>
      <c r="D194" s="14" t="s">
        <v>23</v>
      </c>
      <c r="E194" s="14" t="s">
        <v>16</v>
      </c>
      <c r="F194" s="14" t="s">
        <v>190</v>
      </c>
      <c r="G194" s="14"/>
      <c r="H194" s="30">
        <f>H195</f>
        <v>0.7</v>
      </c>
      <c r="I194" s="54">
        <f aca="true" t="shared" si="58" ref="I194:R195">I195</f>
        <v>0</v>
      </c>
      <c r="J194" s="54">
        <f t="shared" si="58"/>
        <v>0</v>
      </c>
      <c r="K194" s="54">
        <f t="shared" si="58"/>
        <v>0</v>
      </c>
      <c r="L194" s="54">
        <f t="shared" si="58"/>
        <v>0</v>
      </c>
      <c r="M194" s="54">
        <f t="shared" si="58"/>
        <v>0</v>
      </c>
      <c r="N194" s="54">
        <f t="shared" si="58"/>
        <v>0</v>
      </c>
      <c r="O194" s="54">
        <f t="shared" si="58"/>
        <v>0</v>
      </c>
      <c r="P194" s="54">
        <f t="shared" si="58"/>
        <v>0</v>
      </c>
      <c r="Q194" s="54">
        <f t="shared" si="58"/>
        <v>0</v>
      </c>
      <c r="R194" s="54">
        <f t="shared" si="58"/>
        <v>0</v>
      </c>
    </row>
    <row r="195" spans="2:18" ht="22.5">
      <c r="B195" s="13" t="s">
        <v>319</v>
      </c>
      <c r="C195" s="18" t="s">
        <v>39</v>
      </c>
      <c r="D195" s="14" t="s">
        <v>23</v>
      </c>
      <c r="E195" s="14" t="s">
        <v>16</v>
      </c>
      <c r="F195" s="14" t="s">
        <v>190</v>
      </c>
      <c r="G195" s="14" t="s">
        <v>149</v>
      </c>
      <c r="H195" s="30">
        <f>H196</f>
        <v>0.7</v>
      </c>
      <c r="I195" s="54">
        <f t="shared" si="58"/>
        <v>0</v>
      </c>
      <c r="J195" s="54">
        <f t="shared" si="58"/>
        <v>0</v>
      </c>
      <c r="K195" s="54">
        <f t="shared" si="58"/>
        <v>0</v>
      </c>
      <c r="L195" s="54">
        <f t="shared" si="58"/>
        <v>0</v>
      </c>
      <c r="M195" s="54">
        <f t="shared" si="58"/>
        <v>0</v>
      </c>
      <c r="N195" s="54">
        <f t="shared" si="58"/>
        <v>0</v>
      </c>
      <c r="O195" s="54">
        <f t="shared" si="58"/>
        <v>0</v>
      </c>
      <c r="P195" s="54">
        <f t="shared" si="58"/>
        <v>0</v>
      </c>
      <c r="Q195" s="54">
        <f t="shared" si="58"/>
        <v>0</v>
      </c>
      <c r="R195" s="54">
        <f t="shared" si="58"/>
        <v>0</v>
      </c>
    </row>
    <row r="196" spans="2:18" ht="22.5">
      <c r="B196" s="45" t="s">
        <v>318</v>
      </c>
      <c r="C196" s="18" t="s">
        <v>39</v>
      </c>
      <c r="D196" s="14" t="s">
        <v>23</v>
      </c>
      <c r="E196" s="14" t="s">
        <v>16</v>
      </c>
      <c r="F196" s="14" t="s">
        <v>190</v>
      </c>
      <c r="G196" s="14" t="s">
        <v>152</v>
      </c>
      <c r="H196" s="30">
        <v>0.7</v>
      </c>
      <c r="I196" s="55"/>
      <c r="J196" s="55"/>
      <c r="K196" s="55"/>
      <c r="L196" s="55"/>
      <c r="M196" s="55"/>
      <c r="N196" s="55"/>
      <c r="O196" s="55"/>
      <c r="P196" s="55"/>
      <c r="Q196" s="55"/>
      <c r="R196" s="55"/>
    </row>
    <row r="197" spans="2:18" ht="22.5">
      <c r="B197" s="15" t="s">
        <v>132</v>
      </c>
      <c r="C197" s="18" t="s">
        <v>39</v>
      </c>
      <c r="D197" s="14" t="s">
        <v>23</v>
      </c>
      <c r="E197" s="14" t="s">
        <v>16</v>
      </c>
      <c r="F197" s="14" t="s">
        <v>191</v>
      </c>
      <c r="G197" s="14"/>
      <c r="H197" s="30">
        <f>H198</f>
        <v>60.8</v>
      </c>
      <c r="I197" s="54">
        <f aca="true" t="shared" si="59" ref="I197:R198">I198</f>
        <v>0</v>
      </c>
      <c r="J197" s="54">
        <f t="shared" si="59"/>
        <v>0</v>
      </c>
      <c r="K197" s="54">
        <f t="shared" si="59"/>
        <v>0</v>
      </c>
      <c r="L197" s="54">
        <f t="shared" si="59"/>
        <v>0</v>
      </c>
      <c r="M197" s="54">
        <f t="shared" si="59"/>
        <v>0</v>
      </c>
      <c r="N197" s="54">
        <f t="shared" si="59"/>
        <v>0</v>
      </c>
      <c r="O197" s="54">
        <f t="shared" si="59"/>
        <v>0</v>
      </c>
      <c r="P197" s="54">
        <f t="shared" si="59"/>
        <v>0</v>
      </c>
      <c r="Q197" s="54">
        <f t="shared" si="59"/>
        <v>0</v>
      </c>
      <c r="R197" s="54">
        <f t="shared" si="59"/>
        <v>0</v>
      </c>
    </row>
    <row r="198" spans="2:18" ht="22.5">
      <c r="B198" s="13" t="s">
        <v>319</v>
      </c>
      <c r="C198" s="18" t="s">
        <v>39</v>
      </c>
      <c r="D198" s="14" t="s">
        <v>23</v>
      </c>
      <c r="E198" s="14" t="s">
        <v>16</v>
      </c>
      <c r="F198" s="14" t="s">
        <v>191</v>
      </c>
      <c r="G198" s="14" t="s">
        <v>149</v>
      </c>
      <c r="H198" s="30">
        <f>H199</f>
        <v>60.8</v>
      </c>
      <c r="I198" s="54">
        <f t="shared" si="59"/>
        <v>0</v>
      </c>
      <c r="J198" s="54">
        <f t="shared" si="59"/>
        <v>0</v>
      </c>
      <c r="K198" s="54">
        <f t="shared" si="59"/>
        <v>0</v>
      </c>
      <c r="L198" s="54">
        <f t="shared" si="59"/>
        <v>0</v>
      </c>
      <c r="M198" s="54">
        <f t="shared" si="59"/>
        <v>0</v>
      </c>
      <c r="N198" s="54">
        <f t="shared" si="59"/>
        <v>0</v>
      </c>
      <c r="O198" s="54">
        <f t="shared" si="59"/>
        <v>0</v>
      </c>
      <c r="P198" s="54">
        <f t="shared" si="59"/>
        <v>0</v>
      </c>
      <c r="Q198" s="54">
        <f t="shared" si="59"/>
        <v>0</v>
      </c>
      <c r="R198" s="54">
        <f t="shared" si="59"/>
        <v>0</v>
      </c>
    </row>
    <row r="199" spans="2:18" ht="22.5">
      <c r="B199" s="45" t="s">
        <v>318</v>
      </c>
      <c r="C199" s="18" t="s">
        <v>39</v>
      </c>
      <c r="D199" s="14" t="s">
        <v>23</v>
      </c>
      <c r="E199" s="14" t="s">
        <v>16</v>
      </c>
      <c r="F199" s="14" t="s">
        <v>191</v>
      </c>
      <c r="G199" s="14" t="s">
        <v>152</v>
      </c>
      <c r="H199" s="30">
        <v>60.8</v>
      </c>
      <c r="I199" s="55"/>
      <c r="J199" s="55"/>
      <c r="K199" s="55"/>
      <c r="L199" s="55"/>
      <c r="M199" s="55"/>
      <c r="N199" s="55"/>
      <c r="O199" s="55"/>
      <c r="P199" s="55"/>
      <c r="Q199" s="55"/>
      <c r="R199" s="55"/>
    </row>
    <row r="200" spans="2:18" ht="12.75">
      <c r="B200" s="13" t="s">
        <v>260</v>
      </c>
      <c r="C200" s="14" t="s">
        <v>39</v>
      </c>
      <c r="D200" s="14" t="s">
        <v>23</v>
      </c>
      <c r="E200" s="14" t="s">
        <v>16</v>
      </c>
      <c r="F200" s="14" t="s">
        <v>261</v>
      </c>
      <c r="G200" s="14"/>
      <c r="H200" s="30">
        <f>H201</f>
        <v>5</v>
      </c>
      <c r="I200" s="54" t="e">
        <f>#REF!+#REF!+I201</f>
        <v>#REF!</v>
      </c>
      <c r="J200" s="54" t="e">
        <f>#REF!+#REF!+J201</f>
        <v>#REF!</v>
      </c>
      <c r="K200" s="54" t="e">
        <f>#REF!+#REF!+K201</f>
        <v>#REF!</v>
      </c>
      <c r="L200" s="54" t="e">
        <f>#REF!+#REF!+L201</f>
        <v>#REF!</v>
      </c>
      <c r="M200" s="54" t="e">
        <f>#REF!+#REF!+M201</f>
        <v>#REF!</v>
      </c>
      <c r="N200" s="54" t="e">
        <f>#REF!+#REF!+N201</f>
        <v>#REF!</v>
      </c>
      <c r="O200" s="54" t="e">
        <f>#REF!+#REF!+O201</f>
        <v>#REF!</v>
      </c>
      <c r="P200" s="54" t="e">
        <f>#REF!+#REF!+P201</f>
        <v>#REF!</v>
      </c>
      <c r="Q200" s="54" t="e">
        <f>#REF!+#REF!+Q201</f>
        <v>#REF!</v>
      </c>
      <c r="R200" s="54" t="e">
        <f>#REF!+#REF!+R201</f>
        <v>#REF!</v>
      </c>
    </row>
    <row r="201" spans="2:18" ht="33.75">
      <c r="B201" s="13" t="s">
        <v>288</v>
      </c>
      <c r="C201" s="14" t="s">
        <v>39</v>
      </c>
      <c r="D201" s="14" t="s">
        <v>23</v>
      </c>
      <c r="E201" s="14" t="s">
        <v>16</v>
      </c>
      <c r="F201" s="14" t="s">
        <v>289</v>
      </c>
      <c r="G201" s="14"/>
      <c r="H201" s="44">
        <f aca="true" t="shared" si="60" ref="H201:R202">H202</f>
        <v>5</v>
      </c>
      <c r="I201" s="58">
        <f t="shared" si="60"/>
        <v>0</v>
      </c>
      <c r="J201" s="58">
        <f t="shared" si="60"/>
        <v>0</v>
      </c>
      <c r="K201" s="58">
        <f t="shared" si="60"/>
        <v>0</v>
      </c>
      <c r="L201" s="58">
        <f t="shared" si="60"/>
        <v>0</v>
      </c>
      <c r="M201" s="58">
        <f t="shared" si="60"/>
        <v>0</v>
      </c>
      <c r="N201" s="58">
        <f t="shared" si="60"/>
        <v>0</v>
      </c>
      <c r="O201" s="58">
        <f t="shared" si="60"/>
        <v>0</v>
      </c>
      <c r="P201" s="58">
        <f t="shared" si="60"/>
        <v>0</v>
      </c>
      <c r="Q201" s="58">
        <f t="shared" si="60"/>
        <v>0</v>
      </c>
      <c r="R201" s="58">
        <f t="shared" si="60"/>
        <v>0</v>
      </c>
    </row>
    <row r="202" spans="2:18" ht="22.5">
      <c r="B202" s="13" t="s">
        <v>319</v>
      </c>
      <c r="C202" s="14" t="s">
        <v>39</v>
      </c>
      <c r="D202" s="14" t="s">
        <v>23</v>
      </c>
      <c r="E202" s="14" t="s">
        <v>16</v>
      </c>
      <c r="F202" s="14" t="s">
        <v>289</v>
      </c>
      <c r="G202" s="14" t="s">
        <v>149</v>
      </c>
      <c r="H202" s="44">
        <f t="shared" si="60"/>
        <v>5</v>
      </c>
      <c r="I202" s="58">
        <f t="shared" si="60"/>
        <v>0</v>
      </c>
      <c r="J202" s="58">
        <f t="shared" si="60"/>
        <v>0</v>
      </c>
      <c r="K202" s="58">
        <f t="shared" si="60"/>
        <v>0</v>
      </c>
      <c r="L202" s="58">
        <f t="shared" si="60"/>
        <v>0</v>
      </c>
      <c r="M202" s="58">
        <f t="shared" si="60"/>
        <v>0</v>
      </c>
      <c r="N202" s="58">
        <f t="shared" si="60"/>
        <v>0</v>
      </c>
      <c r="O202" s="58">
        <f t="shared" si="60"/>
        <v>0</v>
      </c>
      <c r="P202" s="58">
        <f t="shared" si="60"/>
        <v>0</v>
      </c>
      <c r="Q202" s="58">
        <f t="shared" si="60"/>
        <v>0</v>
      </c>
      <c r="R202" s="58">
        <f t="shared" si="60"/>
        <v>0</v>
      </c>
    </row>
    <row r="203" spans="2:18" ht="22.5">
      <c r="B203" s="45" t="s">
        <v>318</v>
      </c>
      <c r="C203" s="14" t="s">
        <v>39</v>
      </c>
      <c r="D203" s="14" t="s">
        <v>23</v>
      </c>
      <c r="E203" s="14" t="s">
        <v>16</v>
      </c>
      <c r="F203" s="14" t="s">
        <v>289</v>
      </c>
      <c r="G203" s="14" t="s">
        <v>152</v>
      </c>
      <c r="H203" s="44">
        <v>5</v>
      </c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2:18" ht="12.75">
      <c r="B204" s="11" t="s">
        <v>140</v>
      </c>
      <c r="C204" s="17" t="s">
        <v>39</v>
      </c>
      <c r="D204" s="12" t="s">
        <v>23</v>
      </c>
      <c r="E204" s="12" t="s">
        <v>18</v>
      </c>
      <c r="F204" s="12"/>
      <c r="G204" s="12"/>
      <c r="H204" s="22">
        <f>H205</f>
        <v>747.7</v>
      </c>
      <c r="I204" s="54" t="e">
        <f aca="true" t="shared" si="61" ref="I204:R204">I205</f>
        <v>#REF!</v>
      </c>
      <c r="J204" s="54" t="e">
        <f t="shared" si="61"/>
        <v>#REF!</v>
      </c>
      <c r="K204" s="54" t="e">
        <f t="shared" si="61"/>
        <v>#REF!</v>
      </c>
      <c r="L204" s="54" t="e">
        <f t="shared" si="61"/>
        <v>#REF!</v>
      </c>
      <c r="M204" s="54" t="e">
        <f t="shared" si="61"/>
        <v>#REF!</v>
      </c>
      <c r="N204" s="54" t="e">
        <f t="shared" si="61"/>
        <v>#REF!</v>
      </c>
      <c r="O204" s="54" t="e">
        <f t="shared" si="61"/>
        <v>#REF!</v>
      </c>
      <c r="P204" s="54" t="e">
        <f t="shared" si="61"/>
        <v>#REF!</v>
      </c>
      <c r="Q204" s="54" t="e">
        <f t="shared" si="61"/>
        <v>#REF!</v>
      </c>
      <c r="R204" s="54" t="e">
        <f t="shared" si="61"/>
        <v>#REF!</v>
      </c>
    </row>
    <row r="205" spans="2:18" ht="12.75">
      <c r="B205" s="13" t="s">
        <v>140</v>
      </c>
      <c r="C205" s="14" t="s">
        <v>39</v>
      </c>
      <c r="D205" s="14" t="s">
        <v>23</v>
      </c>
      <c r="E205" s="14" t="s">
        <v>18</v>
      </c>
      <c r="F205" s="14"/>
      <c r="G205" s="14"/>
      <c r="H205" s="30">
        <f>H206+H210</f>
        <v>747.7</v>
      </c>
      <c r="I205" s="54" t="e">
        <f aca="true" t="shared" si="62" ref="I205:R205">I206+I210</f>
        <v>#REF!</v>
      </c>
      <c r="J205" s="54" t="e">
        <f t="shared" si="62"/>
        <v>#REF!</v>
      </c>
      <c r="K205" s="54" t="e">
        <f t="shared" si="62"/>
        <v>#REF!</v>
      </c>
      <c r="L205" s="54" t="e">
        <f t="shared" si="62"/>
        <v>#REF!</v>
      </c>
      <c r="M205" s="54" t="e">
        <f t="shared" si="62"/>
        <v>#REF!</v>
      </c>
      <c r="N205" s="54" t="e">
        <f t="shared" si="62"/>
        <v>#REF!</v>
      </c>
      <c r="O205" s="54" t="e">
        <f t="shared" si="62"/>
        <v>#REF!</v>
      </c>
      <c r="P205" s="54" t="e">
        <f t="shared" si="62"/>
        <v>#REF!</v>
      </c>
      <c r="Q205" s="54" t="e">
        <f t="shared" si="62"/>
        <v>#REF!</v>
      </c>
      <c r="R205" s="54" t="e">
        <f t="shared" si="62"/>
        <v>#REF!</v>
      </c>
    </row>
    <row r="206" spans="2:18" ht="33.75">
      <c r="B206" s="13" t="s">
        <v>51</v>
      </c>
      <c r="C206" s="14" t="s">
        <v>39</v>
      </c>
      <c r="D206" s="14" t="s">
        <v>23</v>
      </c>
      <c r="E206" s="14" t="s">
        <v>18</v>
      </c>
      <c r="F206" s="14" t="s">
        <v>52</v>
      </c>
      <c r="G206" s="14"/>
      <c r="H206" s="30">
        <f>H207</f>
        <v>401.3</v>
      </c>
      <c r="I206" s="54">
        <f aca="true" t="shared" si="63" ref="I206:R208">I207</f>
        <v>0</v>
      </c>
      <c r="J206" s="54">
        <f t="shared" si="63"/>
        <v>0</v>
      </c>
      <c r="K206" s="54">
        <f t="shared" si="63"/>
        <v>0</v>
      </c>
      <c r="L206" s="54">
        <f t="shared" si="63"/>
        <v>0</v>
      </c>
      <c r="M206" s="54">
        <f t="shared" si="63"/>
        <v>0</v>
      </c>
      <c r="N206" s="54">
        <f t="shared" si="63"/>
        <v>0</v>
      </c>
      <c r="O206" s="54">
        <f t="shared" si="63"/>
        <v>0</v>
      </c>
      <c r="P206" s="54">
        <f t="shared" si="63"/>
        <v>0</v>
      </c>
      <c r="Q206" s="54">
        <f t="shared" si="63"/>
        <v>0</v>
      </c>
      <c r="R206" s="54">
        <f t="shared" si="63"/>
        <v>0</v>
      </c>
    </row>
    <row r="207" spans="2:18" ht="12.75">
      <c r="B207" s="13" t="s">
        <v>47</v>
      </c>
      <c r="C207" s="14" t="s">
        <v>39</v>
      </c>
      <c r="D207" s="14" t="s">
        <v>23</v>
      </c>
      <c r="E207" s="14" t="s">
        <v>18</v>
      </c>
      <c r="F207" s="14" t="s">
        <v>53</v>
      </c>
      <c r="G207" s="14"/>
      <c r="H207" s="30">
        <f>H208</f>
        <v>401.3</v>
      </c>
      <c r="I207" s="54">
        <f t="shared" si="63"/>
        <v>0</v>
      </c>
      <c r="J207" s="54">
        <f t="shared" si="63"/>
        <v>0</v>
      </c>
      <c r="K207" s="54">
        <f t="shared" si="63"/>
        <v>0</v>
      </c>
      <c r="L207" s="54">
        <f t="shared" si="63"/>
        <v>0</v>
      </c>
      <c r="M207" s="54">
        <f t="shared" si="63"/>
        <v>0</v>
      </c>
      <c r="N207" s="54">
        <f t="shared" si="63"/>
        <v>0</v>
      </c>
      <c r="O207" s="54">
        <f t="shared" si="63"/>
        <v>0</v>
      </c>
      <c r="P207" s="54">
        <f t="shared" si="63"/>
        <v>0</v>
      </c>
      <c r="Q207" s="54">
        <f t="shared" si="63"/>
        <v>0</v>
      </c>
      <c r="R207" s="54">
        <f t="shared" si="63"/>
        <v>0</v>
      </c>
    </row>
    <row r="208" spans="2:18" ht="22.5">
      <c r="B208" s="13" t="s">
        <v>233</v>
      </c>
      <c r="C208" s="14" t="s">
        <v>39</v>
      </c>
      <c r="D208" s="14" t="s">
        <v>23</v>
      </c>
      <c r="E208" s="14" t="s">
        <v>18</v>
      </c>
      <c r="F208" s="14" t="s">
        <v>53</v>
      </c>
      <c r="G208" s="14" t="s">
        <v>146</v>
      </c>
      <c r="H208" s="30">
        <f>H209</f>
        <v>401.3</v>
      </c>
      <c r="I208" s="54">
        <f t="shared" si="63"/>
        <v>0</v>
      </c>
      <c r="J208" s="54">
        <f t="shared" si="63"/>
        <v>0</v>
      </c>
      <c r="K208" s="54">
        <f t="shared" si="63"/>
        <v>0</v>
      </c>
      <c r="L208" s="54">
        <f t="shared" si="63"/>
        <v>0</v>
      </c>
      <c r="M208" s="54">
        <f t="shared" si="63"/>
        <v>0</v>
      </c>
      <c r="N208" s="54">
        <f t="shared" si="63"/>
        <v>0</v>
      </c>
      <c r="O208" s="54">
        <f t="shared" si="63"/>
        <v>0</v>
      </c>
      <c r="P208" s="54">
        <f t="shared" si="63"/>
        <v>0</v>
      </c>
      <c r="Q208" s="54">
        <f t="shared" si="63"/>
        <v>0</v>
      </c>
      <c r="R208" s="54">
        <f t="shared" si="63"/>
        <v>0</v>
      </c>
    </row>
    <row r="209" spans="2:18" ht="33.75">
      <c r="B209" s="13" t="s">
        <v>315</v>
      </c>
      <c r="C209" s="14" t="s">
        <v>39</v>
      </c>
      <c r="D209" s="14" t="s">
        <v>23</v>
      </c>
      <c r="E209" s="14" t="s">
        <v>18</v>
      </c>
      <c r="F209" s="14" t="s">
        <v>53</v>
      </c>
      <c r="G209" s="14" t="s">
        <v>147</v>
      </c>
      <c r="H209" s="30">
        <v>401.3</v>
      </c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2:18" ht="45">
      <c r="B210" s="13" t="s">
        <v>65</v>
      </c>
      <c r="C210" s="14" t="s">
        <v>39</v>
      </c>
      <c r="D210" s="14" t="s">
        <v>23</v>
      </c>
      <c r="E210" s="14" t="s">
        <v>18</v>
      </c>
      <c r="F210" s="14" t="s">
        <v>30</v>
      </c>
      <c r="G210" s="14"/>
      <c r="H210" s="30">
        <f>H211</f>
        <v>346.4</v>
      </c>
      <c r="I210" s="54" t="e">
        <f aca="true" t="shared" si="64" ref="I210:R210">I211</f>
        <v>#REF!</v>
      </c>
      <c r="J210" s="54" t="e">
        <f t="shared" si="64"/>
        <v>#REF!</v>
      </c>
      <c r="K210" s="54" t="e">
        <f t="shared" si="64"/>
        <v>#REF!</v>
      </c>
      <c r="L210" s="54" t="e">
        <f t="shared" si="64"/>
        <v>#REF!</v>
      </c>
      <c r="M210" s="54" t="e">
        <f t="shared" si="64"/>
        <v>#REF!</v>
      </c>
      <c r="N210" s="54" t="e">
        <f t="shared" si="64"/>
        <v>#REF!</v>
      </c>
      <c r="O210" s="54" t="e">
        <f t="shared" si="64"/>
        <v>#REF!</v>
      </c>
      <c r="P210" s="54" t="e">
        <f t="shared" si="64"/>
        <v>#REF!</v>
      </c>
      <c r="Q210" s="54" t="e">
        <f t="shared" si="64"/>
        <v>#REF!</v>
      </c>
      <c r="R210" s="54" t="e">
        <f t="shared" si="64"/>
        <v>#REF!</v>
      </c>
    </row>
    <row r="211" spans="2:18" ht="22.5">
      <c r="B211" s="13" t="s">
        <v>57</v>
      </c>
      <c r="C211" s="14" t="s">
        <v>39</v>
      </c>
      <c r="D211" s="14" t="s">
        <v>23</v>
      </c>
      <c r="E211" s="14" t="s">
        <v>18</v>
      </c>
      <c r="F211" s="14" t="s">
        <v>66</v>
      </c>
      <c r="G211" s="14"/>
      <c r="H211" s="30">
        <f>H212</f>
        <v>346.4</v>
      </c>
      <c r="I211" s="54" t="e">
        <f>I212+#REF!</f>
        <v>#REF!</v>
      </c>
      <c r="J211" s="54" t="e">
        <f>J212+#REF!</f>
        <v>#REF!</v>
      </c>
      <c r="K211" s="54" t="e">
        <f>K212+#REF!</f>
        <v>#REF!</v>
      </c>
      <c r="L211" s="54" t="e">
        <f>L212+#REF!</f>
        <v>#REF!</v>
      </c>
      <c r="M211" s="54" t="e">
        <f>M212+#REF!</f>
        <v>#REF!</v>
      </c>
      <c r="N211" s="54" t="e">
        <f>N212+#REF!</f>
        <v>#REF!</v>
      </c>
      <c r="O211" s="54" t="e">
        <f>O212+#REF!</f>
        <v>#REF!</v>
      </c>
      <c r="P211" s="54" t="e">
        <f>P212+#REF!</f>
        <v>#REF!</v>
      </c>
      <c r="Q211" s="54" t="e">
        <f>Q212+#REF!</f>
        <v>#REF!</v>
      </c>
      <c r="R211" s="54" t="e">
        <f>R212+#REF!</f>
        <v>#REF!</v>
      </c>
    </row>
    <row r="212" spans="2:18" ht="12.75">
      <c r="B212" s="15" t="s">
        <v>174</v>
      </c>
      <c r="C212" s="18" t="s">
        <v>39</v>
      </c>
      <c r="D212" s="14" t="s">
        <v>23</v>
      </c>
      <c r="E212" s="14" t="s">
        <v>18</v>
      </c>
      <c r="F212" s="14" t="s">
        <v>66</v>
      </c>
      <c r="G212" s="18" t="s">
        <v>175</v>
      </c>
      <c r="H212" s="30">
        <f>H213</f>
        <v>346.4</v>
      </c>
      <c r="I212" s="54">
        <f aca="true" t="shared" si="65" ref="I212:R212">I213</f>
        <v>0</v>
      </c>
      <c r="J212" s="54">
        <f t="shared" si="65"/>
        <v>0</v>
      </c>
      <c r="K212" s="54">
        <f t="shared" si="65"/>
        <v>0</v>
      </c>
      <c r="L212" s="54">
        <f t="shared" si="65"/>
        <v>0</v>
      </c>
      <c r="M212" s="54">
        <f t="shared" si="65"/>
        <v>0</v>
      </c>
      <c r="N212" s="54">
        <f t="shared" si="65"/>
        <v>0</v>
      </c>
      <c r="O212" s="54">
        <f t="shared" si="65"/>
        <v>0</v>
      </c>
      <c r="P212" s="54">
        <f t="shared" si="65"/>
        <v>0</v>
      </c>
      <c r="Q212" s="54">
        <f t="shared" si="65"/>
        <v>0</v>
      </c>
      <c r="R212" s="54">
        <f t="shared" si="65"/>
        <v>0</v>
      </c>
    </row>
    <row r="213" spans="2:18" ht="22.5">
      <c r="B213" s="15" t="s">
        <v>316</v>
      </c>
      <c r="C213" s="18" t="s">
        <v>39</v>
      </c>
      <c r="D213" s="14" t="s">
        <v>23</v>
      </c>
      <c r="E213" s="14" t="s">
        <v>18</v>
      </c>
      <c r="F213" s="14" t="s">
        <v>66</v>
      </c>
      <c r="G213" s="18" t="s">
        <v>176</v>
      </c>
      <c r="H213" s="30">
        <v>346.4</v>
      </c>
      <c r="I213" s="55"/>
      <c r="J213" s="55"/>
      <c r="K213" s="55"/>
      <c r="L213" s="55"/>
      <c r="M213" s="55"/>
      <c r="N213" s="55"/>
      <c r="O213" s="55"/>
      <c r="P213" s="55"/>
      <c r="Q213" s="55"/>
      <c r="R213" s="55"/>
    </row>
    <row r="214" spans="2:18" ht="12.75">
      <c r="B214" s="11" t="s">
        <v>7</v>
      </c>
      <c r="C214" s="17" t="s">
        <v>39</v>
      </c>
      <c r="D214" s="12" t="s">
        <v>19</v>
      </c>
      <c r="E214" s="12"/>
      <c r="F214" s="12"/>
      <c r="G214" s="12"/>
      <c r="H214" s="22">
        <f>H215</f>
        <v>3120</v>
      </c>
      <c r="I214" s="50" t="e">
        <f aca="true" t="shared" si="66" ref="I214:R214">I215</f>
        <v>#REF!</v>
      </c>
      <c r="J214" s="50" t="e">
        <f t="shared" si="66"/>
        <v>#REF!</v>
      </c>
      <c r="K214" s="50" t="e">
        <f t="shared" si="66"/>
        <v>#REF!</v>
      </c>
      <c r="L214" s="50" t="e">
        <f t="shared" si="66"/>
        <v>#REF!</v>
      </c>
      <c r="M214" s="50" t="e">
        <f t="shared" si="66"/>
        <v>#REF!</v>
      </c>
      <c r="N214" s="50" t="e">
        <f t="shared" si="66"/>
        <v>#REF!</v>
      </c>
      <c r="O214" s="50" t="e">
        <f t="shared" si="66"/>
        <v>#REF!</v>
      </c>
      <c r="P214" s="50" t="e">
        <f t="shared" si="66"/>
        <v>#REF!</v>
      </c>
      <c r="Q214" s="50" t="e">
        <f t="shared" si="66"/>
        <v>#REF!</v>
      </c>
      <c r="R214" s="50" t="e">
        <f t="shared" si="66"/>
        <v>#REF!</v>
      </c>
    </row>
    <row r="215" spans="2:18" ht="12.75">
      <c r="B215" s="11" t="s">
        <v>8</v>
      </c>
      <c r="C215" s="17" t="s">
        <v>39</v>
      </c>
      <c r="D215" s="12" t="s">
        <v>19</v>
      </c>
      <c r="E215" s="12" t="s">
        <v>20</v>
      </c>
      <c r="F215" s="12"/>
      <c r="G215" s="12"/>
      <c r="H215" s="22">
        <f>H216+H219</f>
        <v>3120</v>
      </c>
      <c r="I215" s="33" t="e">
        <f>I216+I219+#REF!</f>
        <v>#REF!</v>
      </c>
      <c r="J215" s="33" t="e">
        <f>J216+J219+#REF!</f>
        <v>#REF!</v>
      </c>
      <c r="K215" s="33" t="e">
        <f>K216+K219+#REF!</f>
        <v>#REF!</v>
      </c>
      <c r="L215" s="33" t="e">
        <f>L216+L219+#REF!</f>
        <v>#REF!</v>
      </c>
      <c r="M215" s="33" t="e">
        <f>M216+M219+#REF!</f>
        <v>#REF!</v>
      </c>
      <c r="N215" s="33" t="e">
        <f>N216+N219+#REF!</f>
        <v>#REF!</v>
      </c>
      <c r="O215" s="33" t="e">
        <f>O216+O219+#REF!</f>
        <v>#REF!</v>
      </c>
      <c r="P215" s="33" t="e">
        <f>P216+P219+#REF!</f>
        <v>#REF!</v>
      </c>
      <c r="Q215" s="33" t="e">
        <f>Q216+Q219+#REF!</f>
        <v>#REF!</v>
      </c>
      <c r="R215" s="33" t="e">
        <f>R216+R219+#REF!</f>
        <v>#REF!</v>
      </c>
    </row>
    <row r="216" spans="2:18" ht="12.75">
      <c r="B216" s="13" t="s">
        <v>90</v>
      </c>
      <c r="C216" s="18" t="s">
        <v>39</v>
      </c>
      <c r="D216" s="14" t="s">
        <v>19</v>
      </c>
      <c r="E216" s="14" t="s">
        <v>20</v>
      </c>
      <c r="F216" s="14" t="s">
        <v>144</v>
      </c>
      <c r="G216" s="14"/>
      <c r="H216" s="30">
        <f>H217</f>
        <v>1560</v>
      </c>
      <c r="I216" s="54">
        <f aca="true" t="shared" si="67" ref="I216:R217">I217</f>
        <v>0</v>
      </c>
      <c r="J216" s="54">
        <f t="shared" si="67"/>
        <v>0</v>
      </c>
      <c r="K216" s="54">
        <f t="shared" si="67"/>
        <v>0</v>
      </c>
      <c r="L216" s="54">
        <f t="shared" si="67"/>
        <v>0</v>
      </c>
      <c r="M216" s="54">
        <f t="shared" si="67"/>
        <v>0</v>
      </c>
      <c r="N216" s="54">
        <f t="shared" si="67"/>
        <v>0</v>
      </c>
      <c r="O216" s="54">
        <f t="shared" si="67"/>
        <v>0</v>
      </c>
      <c r="P216" s="54">
        <f t="shared" si="67"/>
        <v>0</v>
      </c>
      <c r="Q216" s="54">
        <f t="shared" si="67"/>
        <v>0</v>
      </c>
      <c r="R216" s="54">
        <f t="shared" si="67"/>
        <v>0</v>
      </c>
    </row>
    <row r="217" spans="2:18" ht="22.5">
      <c r="B217" s="13" t="s">
        <v>192</v>
      </c>
      <c r="C217" s="18" t="s">
        <v>39</v>
      </c>
      <c r="D217" s="14" t="s">
        <v>19</v>
      </c>
      <c r="E217" s="14" t="s">
        <v>20</v>
      </c>
      <c r="F217" s="14" t="s">
        <v>86</v>
      </c>
      <c r="G217" s="14"/>
      <c r="H217" s="30">
        <f>H218</f>
        <v>1560</v>
      </c>
      <c r="I217" s="54">
        <f t="shared" si="67"/>
        <v>0</v>
      </c>
      <c r="J217" s="54">
        <f t="shared" si="67"/>
        <v>0</v>
      </c>
      <c r="K217" s="54">
        <f t="shared" si="67"/>
        <v>0</v>
      </c>
      <c r="L217" s="54">
        <f t="shared" si="67"/>
        <v>0</v>
      </c>
      <c r="M217" s="54">
        <f t="shared" si="67"/>
        <v>0</v>
      </c>
      <c r="N217" s="54">
        <f t="shared" si="67"/>
        <v>0</v>
      </c>
      <c r="O217" s="54">
        <f t="shared" si="67"/>
        <v>0</v>
      </c>
      <c r="P217" s="54">
        <f t="shared" si="67"/>
        <v>0</v>
      </c>
      <c r="Q217" s="54">
        <f t="shared" si="67"/>
        <v>0</v>
      </c>
      <c r="R217" s="54">
        <f t="shared" si="67"/>
        <v>0</v>
      </c>
    </row>
    <row r="218" spans="2:18" ht="12.75">
      <c r="B218" s="13" t="s">
        <v>193</v>
      </c>
      <c r="C218" s="14" t="s">
        <v>39</v>
      </c>
      <c r="D218" s="14" t="s">
        <v>19</v>
      </c>
      <c r="E218" s="14" t="s">
        <v>20</v>
      </c>
      <c r="F218" s="14" t="s">
        <v>86</v>
      </c>
      <c r="G218" s="14" t="s">
        <v>194</v>
      </c>
      <c r="H218" s="30">
        <v>1560</v>
      </c>
      <c r="I218" s="55"/>
      <c r="J218" s="55"/>
      <c r="K218" s="55"/>
      <c r="L218" s="55"/>
      <c r="M218" s="55"/>
      <c r="N218" s="55"/>
      <c r="O218" s="55"/>
      <c r="P218" s="55"/>
      <c r="Q218" s="55"/>
      <c r="R218" s="55"/>
    </row>
    <row r="219" spans="2:18" ht="12.75">
      <c r="B219" s="13" t="s">
        <v>260</v>
      </c>
      <c r="C219" s="14" t="s">
        <v>39</v>
      </c>
      <c r="D219" s="14" t="s">
        <v>19</v>
      </c>
      <c r="E219" s="14" t="s">
        <v>20</v>
      </c>
      <c r="F219" s="14" t="s">
        <v>261</v>
      </c>
      <c r="G219" s="14"/>
      <c r="H219" s="30">
        <f>H220</f>
        <v>1560</v>
      </c>
      <c r="I219" s="54">
        <f aca="true" t="shared" si="68" ref="I219:R220">I220</f>
        <v>0</v>
      </c>
      <c r="J219" s="54">
        <f t="shared" si="68"/>
        <v>0</v>
      </c>
      <c r="K219" s="54">
        <f t="shared" si="68"/>
        <v>0</v>
      </c>
      <c r="L219" s="54">
        <f t="shared" si="68"/>
        <v>0</v>
      </c>
      <c r="M219" s="54">
        <f t="shared" si="68"/>
        <v>0</v>
      </c>
      <c r="N219" s="54">
        <f t="shared" si="68"/>
        <v>0</v>
      </c>
      <c r="O219" s="54">
        <f t="shared" si="68"/>
        <v>0</v>
      </c>
      <c r="P219" s="54">
        <f t="shared" si="68"/>
        <v>0</v>
      </c>
      <c r="Q219" s="54">
        <f t="shared" si="68"/>
        <v>0</v>
      </c>
      <c r="R219" s="54">
        <f t="shared" si="68"/>
        <v>0</v>
      </c>
    </row>
    <row r="220" spans="2:18" ht="22.5">
      <c r="B220" s="13" t="s">
        <v>255</v>
      </c>
      <c r="C220" s="14" t="s">
        <v>39</v>
      </c>
      <c r="D220" s="14" t="s">
        <v>19</v>
      </c>
      <c r="E220" s="14" t="s">
        <v>20</v>
      </c>
      <c r="F220" s="14" t="s">
        <v>256</v>
      </c>
      <c r="G220" s="14" t="s">
        <v>32</v>
      </c>
      <c r="H220" s="30">
        <f>H221</f>
        <v>1560</v>
      </c>
      <c r="I220" s="54">
        <f t="shared" si="68"/>
        <v>0</v>
      </c>
      <c r="J220" s="54">
        <f t="shared" si="68"/>
        <v>0</v>
      </c>
      <c r="K220" s="54">
        <f t="shared" si="68"/>
        <v>0</v>
      </c>
      <c r="L220" s="54">
        <f t="shared" si="68"/>
        <v>0</v>
      </c>
      <c r="M220" s="54">
        <f t="shared" si="68"/>
        <v>0</v>
      </c>
      <c r="N220" s="54">
        <f t="shared" si="68"/>
        <v>0</v>
      </c>
      <c r="O220" s="54">
        <f t="shared" si="68"/>
        <v>0</v>
      </c>
      <c r="P220" s="54">
        <f t="shared" si="68"/>
        <v>0</v>
      </c>
      <c r="Q220" s="54">
        <f t="shared" si="68"/>
        <v>0</v>
      </c>
      <c r="R220" s="54">
        <f t="shared" si="68"/>
        <v>0</v>
      </c>
    </row>
    <row r="221" spans="2:21" ht="12.75">
      <c r="B221" s="13" t="s">
        <v>193</v>
      </c>
      <c r="C221" s="14" t="s">
        <v>39</v>
      </c>
      <c r="D221" s="14" t="s">
        <v>19</v>
      </c>
      <c r="E221" s="14" t="s">
        <v>20</v>
      </c>
      <c r="F221" s="14" t="s">
        <v>256</v>
      </c>
      <c r="G221" s="14" t="s">
        <v>194</v>
      </c>
      <c r="H221" s="30">
        <v>1560</v>
      </c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U221" s="32"/>
    </row>
    <row r="222" spans="2:18" ht="12.75">
      <c r="B222" s="11" t="s">
        <v>54</v>
      </c>
      <c r="C222" s="12" t="s">
        <v>39</v>
      </c>
      <c r="D222" s="12" t="s">
        <v>92</v>
      </c>
      <c r="E222" s="12"/>
      <c r="F222" s="12"/>
      <c r="G222" s="12"/>
      <c r="H222" s="22">
        <f>H223+H228</f>
        <v>429.2</v>
      </c>
      <c r="I222" s="54" t="e">
        <f aca="true" t="shared" si="69" ref="I222:R222">I223+I228</f>
        <v>#REF!</v>
      </c>
      <c r="J222" s="54" t="e">
        <f t="shared" si="69"/>
        <v>#REF!</v>
      </c>
      <c r="K222" s="54" t="e">
        <f t="shared" si="69"/>
        <v>#REF!</v>
      </c>
      <c r="L222" s="54" t="e">
        <f t="shared" si="69"/>
        <v>#REF!</v>
      </c>
      <c r="M222" s="54" t="e">
        <f t="shared" si="69"/>
        <v>#REF!</v>
      </c>
      <c r="N222" s="54" t="e">
        <f t="shared" si="69"/>
        <v>#REF!</v>
      </c>
      <c r="O222" s="54" t="e">
        <f t="shared" si="69"/>
        <v>#REF!</v>
      </c>
      <c r="P222" s="54" t="e">
        <f t="shared" si="69"/>
        <v>#REF!</v>
      </c>
      <c r="Q222" s="54" t="e">
        <f t="shared" si="69"/>
        <v>#REF!</v>
      </c>
      <c r="R222" s="54" t="e">
        <f t="shared" si="69"/>
        <v>#REF!</v>
      </c>
    </row>
    <row r="223" spans="2:18" ht="12.75">
      <c r="B223" s="11" t="s">
        <v>195</v>
      </c>
      <c r="C223" s="12" t="s">
        <v>39</v>
      </c>
      <c r="D223" s="12" t="s">
        <v>92</v>
      </c>
      <c r="E223" s="12" t="s">
        <v>16</v>
      </c>
      <c r="F223" s="12"/>
      <c r="G223" s="12"/>
      <c r="H223" s="22">
        <f>H224</f>
        <v>150</v>
      </c>
      <c r="I223" s="54">
        <f aca="true" t="shared" si="70" ref="I223:R226">I224</f>
        <v>0</v>
      </c>
      <c r="J223" s="54">
        <f t="shared" si="70"/>
        <v>0</v>
      </c>
      <c r="K223" s="54">
        <f t="shared" si="70"/>
        <v>0</v>
      </c>
      <c r="L223" s="54">
        <f t="shared" si="70"/>
        <v>0</v>
      </c>
      <c r="M223" s="54">
        <f t="shared" si="70"/>
        <v>0</v>
      </c>
      <c r="N223" s="54">
        <f t="shared" si="70"/>
        <v>0</v>
      </c>
      <c r="O223" s="54">
        <f t="shared" si="70"/>
        <v>0</v>
      </c>
      <c r="P223" s="54">
        <f t="shared" si="70"/>
        <v>0</v>
      </c>
      <c r="Q223" s="54">
        <f t="shared" si="70"/>
        <v>0</v>
      </c>
      <c r="R223" s="54">
        <f t="shared" si="70"/>
        <v>0</v>
      </c>
    </row>
    <row r="224" spans="2:18" ht="22.5">
      <c r="B224" s="13" t="s">
        <v>55</v>
      </c>
      <c r="C224" s="18" t="s">
        <v>39</v>
      </c>
      <c r="D224" s="18" t="s">
        <v>92</v>
      </c>
      <c r="E224" s="18" t="s">
        <v>16</v>
      </c>
      <c r="F224" s="14" t="s">
        <v>34</v>
      </c>
      <c r="G224" s="14"/>
      <c r="H224" s="30">
        <f>H225</f>
        <v>150</v>
      </c>
      <c r="I224" s="54">
        <f t="shared" si="70"/>
        <v>0</v>
      </c>
      <c r="J224" s="54">
        <f t="shared" si="70"/>
        <v>0</v>
      </c>
      <c r="K224" s="54">
        <f t="shared" si="70"/>
        <v>0</v>
      </c>
      <c r="L224" s="54">
        <f t="shared" si="70"/>
        <v>0</v>
      </c>
      <c r="M224" s="54">
        <f t="shared" si="70"/>
        <v>0</v>
      </c>
      <c r="N224" s="54">
        <f t="shared" si="70"/>
        <v>0</v>
      </c>
      <c r="O224" s="54">
        <f t="shared" si="70"/>
        <v>0</v>
      </c>
      <c r="P224" s="54">
        <f t="shared" si="70"/>
        <v>0</v>
      </c>
      <c r="Q224" s="54">
        <f t="shared" si="70"/>
        <v>0</v>
      </c>
      <c r="R224" s="54">
        <f t="shared" si="70"/>
        <v>0</v>
      </c>
    </row>
    <row r="225" spans="2:18" ht="12.75">
      <c r="B225" s="13" t="s">
        <v>196</v>
      </c>
      <c r="C225" s="18" t="s">
        <v>39</v>
      </c>
      <c r="D225" s="18" t="s">
        <v>92</v>
      </c>
      <c r="E225" s="18" t="s">
        <v>16</v>
      </c>
      <c r="F225" s="14" t="s">
        <v>56</v>
      </c>
      <c r="G225" s="14"/>
      <c r="H225" s="30">
        <f>H226</f>
        <v>150</v>
      </c>
      <c r="I225" s="54">
        <f t="shared" si="70"/>
        <v>0</v>
      </c>
      <c r="J225" s="54">
        <f t="shared" si="70"/>
        <v>0</v>
      </c>
      <c r="K225" s="54">
        <f t="shared" si="70"/>
        <v>0</v>
      </c>
      <c r="L225" s="54">
        <f t="shared" si="70"/>
        <v>0</v>
      </c>
      <c r="M225" s="54">
        <f t="shared" si="70"/>
        <v>0</v>
      </c>
      <c r="N225" s="54">
        <f t="shared" si="70"/>
        <v>0</v>
      </c>
      <c r="O225" s="54">
        <f t="shared" si="70"/>
        <v>0</v>
      </c>
      <c r="P225" s="54">
        <f t="shared" si="70"/>
        <v>0</v>
      </c>
      <c r="Q225" s="54">
        <f t="shared" si="70"/>
        <v>0</v>
      </c>
      <c r="R225" s="54">
        <f t="shared" si="70"/>
        <v>0</v>
      </c>
    </row>
    <row r="226" spans="2:18" ht="22.5">
      <c r="B226" s="13" t="s">
        <v>319</v>
      </c>
      <c r="C226" s="18" t="s">
        <v>39</v>
      </c>
      <c r="D226" s="18" t="s">
        <v>92</v>
      </c>
      <c r="E226" s="18" t="s">
        <v>16</v>
      </c>
      <c r="F226" s="14" t="s">
        <v>56</v>
      </c>
      <c r="G226" s="14" t="s">
        <v>149</v>
      </c>
      <c r="H226" s="30">
        <f>H227</f>
        <v>150</v>
      </c>
      <c r="I226" s="54">
        <f t="shared" si="70"/>
        <v>0</v>
      </c>
      <c r="J226" s="54">
        <f t="shared" si="70"/>
        <v>0</v>
      </c>
      <c r="K226" s="54">
        <f t="shared" si="70"/>
        <v>0</v>
      </c>
      <c r="L226" s="54">
        <f t="shared" si="70"/>
        <v>0</v>
      </c>
      <c r="M226" s="54">
        <f t="shared" si="70"/>
        <v>0</v>
      </c>
      <c r="N226" s="54">
        <f t="shared" si="70"/>
        <v>0</v>
      </c>
      <c r="O226" s="54">
        <f t="shared" si="70"/>
        <v>0</v>
      </c>
      <c r="P226" s="54">
        <f t="shared" si="70"/>
        <v>0</v>
      </c>
      <c r="Q226" s="54">
        <f t="shared" si="70"/>
        <v>0</v>
      </c>
      <c r="R226" s="54">
        <f t="shared" si="70"/>
        <v>0</v>
      </c>
    </row>
    <row r="227" spans="2:18" ht="22.5">
      <c r="B227" s="45" t="s">
        <v>318</v>
      </c>
      <c r="C227" s="18" t="s">
        <v>39</v>
      </c>
      <c r="D227" s="18" t="s">
        <v>92</v>
      </c>
      <c r="E227" s="18" t="s">
        <v>16</v>
      </c>
      <c r="F227" s="14" t="s">
        <v>56</v>
      </c>
      <c r="G227" s="14" t="s">
        <v>152</v>
      </c>
      <c r="H227" s="30">
        <v>150</v>
      </c>
      <c r="I227" s="55"/>
      <c r="J227" s="55"/>
      <c r="K227" s="55"/>
      <c r="L227" s="55"/>
      <c r="M227" s="55"/>
      <c r="N227" s="55"/>
      <c r="O227" s="55"/>
      <c r="P227" s="55"/>
      <c r="Q227" s="55"/>
      <c r="R227" s="55"/>
    </row>
    <row r="228" spans="2:18" ht="24">
      <c r="B228" s="11" t="s">
        <v>197</v>
      </c>
      <c r="C228" s="12" t="s">
        <v>39</v>
      </c>
      <c r="D228" s="12" t="s">
        <v>92</v>
      </c>
      <c r="E228" s="12" t="s">
        <v>31</v>
      </c>
      <c r="F228" s="12"/>
      <c r="G228" s="12"/>
      <c r="H228" s="22">
        <f>H229</f>
        <v>279.2</v>
      </c>
      <c r="I228" s="54" t="e">
        <f>I229+#REF!</f>
        <v>#REF!</v>
      </c>
      <c r="J228" s="54" t="e">
        <f>J229+#REF!</f>
        <v>#REF!</v>
      </c>
      <c r="K228" s="54" t="e">
        <f>K229+#REF!</f>
        <v>#REF!</v>
      </c>
      <c r="L228" s="54" t="e">
        <f>L229+#REF!</f>
        <v>#REF!</v>
      </c>
      <c r="M228" s="54" t="e">
        <f>M229+#REF!</f>
        <v>#REF!</v>
      </c>
      <c r="N228" s="54" t="e">
        <f>N229+#REF!</f>
        <v>#REF!</v>
      </c>
      <c r="O228" s="54" t="e">
        <f>O229+#REF!</f>
        <v>#REF!</v>
      </c>
      <c r="P228" s="54" t="e">
        <f>P229+#REF!</f>
        <v>#REF!</v>
      </c>
      <c r="Q228" s="54" t="e">
        <f>Q229+#REF!</f>
        <v>#REF!</v>
      </c>
      <c r="R228" s="54" t="e">
        <f>R229+#REF!</f>
        <v>#REF!</v>
      </c>
    </row>
    <row r="229" spans="2:18" ht="33.75">
      <c r="B229" s="13" t="s">
        <v>51</v>
      </c>
      <c r="C229" s="14" t="s">
        <v>39</v>
      </c>
      <c r="D229" s="14" t="s">
        <v>92</v>
      </c>
      <c r="E229" s="14" t="s">
        <v>31</v>
      </c>
      <c r="F229" s="14" t="s">
        <v>52</v>
      </c>
      <c r="G229" s="14"/>
      <c r="H229" s="30">
        <f>H230</f>
        <v>279.2</v>
      </c>
      <c r="I229" s="54">
        <f aca="true" t="shared" si="71" ref="I229:R231">I230</f>
        <v>0</v>
      </c>
      <c r="J229" s="54">
        <f t="shared" si="71"/>
        <v>0</v>
      </c>
      <c r="K229" s="54">
        <f t="shared" si="71"/>
        <v>0</v>
      </c>
      <c r="L229" s="54">
        <f t="shared" si="71"/>
        <v>0</v>
      </c>
      <c r="M229" s="54">
        <f t="shared" si="71"/>
        <v>0</v>
      </c>
      <c r="N229" s="54">
        <f t="shared" si="71"/>
        <v>0</v>
      </c>
      <c r="O229" s="54">
        <f t="shared" si="71"/>
        <v>0</v>
      </c>
      <c r="P229" s="54">
        <f t="shared" si="71"/>
        <v>0</v>
      </c>
      <c r="Q229" s="54">
        <f t="shared" si="71"/>
        <v>0</v>
      </c>
      <c r="R229" s="54">
        <f t="shared" si="71"/>
        <v>0</v>
      </c>
    </row>
    <row r="230" spans="2:18" ht="12.75">
      <c r="B230" s="13" t="s">
        <v>47</v>
      </c>
      <c r="C230" s="14" t="s">
        <v>39</v>
      </c>
      <c r="D230" s="14" t="s">
        <v>92</v>
      </c>
      <c r="E230" s="14" t="s">
        <v>31</v>
      </c>
      <c r="F230" s="14" t="s">
        <v>53</v>
      </c>
      <c r="G230" s="14"/>
      <c r="H230" s="30">
        <f>H231</f>
        <v>279.2</v>
      </c>
      <c r="I230" s="54">
        <f t="shared" si="71"/>
        <v>0</v>
      </c>
      <c r="J230" s="54">
        <f t="shared" si="71"/>
        <v>0</v>
      </c>
      <c r="K230" s="54">
        <f t="shared" si="71"/>
        <v>0</v>
      </c>
      <c r="L230" s="54">
        <f t="shared" si="71"/>
        <v>0</v>
      </c>
      <c r="M230" s="54">
        <f t="shared" si="71"/>
        <v>0</v>
      </c>
      <c r="N230" s="54">
        <f t="shared" si="71"/>
        <v>0</v>
      </c>
      <c r="O230" s="54">
        <f t="shared" si="71"/>
        <v>0</v>
      </c>
      <c r="P230" s="54">
        <f t="shared" si="71"/>
        <v>0</v>
      </c>
      <c r="Q230" s="54">
        <f t="shared" si="71"/>
        <v>0</v>
      </c>
      <c r="R230" s="54">
        <f t="shared" si="71"/>
        <v>0</v>
      </c>
    </row>
    <row r="231" spans="2:18" ht="22.5">
      <c r="B231" s="13" t="s">
        <v>233</v>
      </c>
      <c r="C231" s="14" t="s">
        <v>39</v>
      </c>
      <c r="D231" s="14" t="s">
        <v>92</v>
      </c>
      <c r="E231" s="14" t="s">
        <v>31</v>
      </c>
      <c r="F231" s="14" t="s">
        <v>53</v>
      </c>
      <c r="G231" s="14" t="s">
        <v>146</v>
      </c>
      <c r="H231" s="30">
        <f>H232</f>
        <v>279.2</v>
      </c>
      <c r="I231" s="54">
        <f t="shared" si="71"/>
        <v>0</v>
      </c>
      <c r="J231" s="54">
        <f t="shared" si="71"/>
        <v>0</v>
      </c>
      <c r="K231" s="54">
        <f t="shared" si="71"/>
        <v>0</v>
      </c>
      <c r="L231" s="54">
        <f t="shared" si="71"/>
        <v>0</v>
      </c>
      <c r="M231" s="54">
        <f t="shared" si="71"/>
        <v>0</v>
      </c>
      <c r="N231" s="54">
        <f t="shared" si="71"/>
        <v>0</v>
      </c>
      <c r="O231" s="54">
        <f t="shared" si="71"/>
        <v>0</v>
      </c>
      <c r="P231" s="54">
        <f t="shared" si="71"/>
        <v>0</v>
      </c>
      <c r="Q231" s="54">
        <f t="shared" si="71"/>
        <v>0</v>
      </c>
      <c r="R231" s="54">
        <f t="shared" si="71"/>
        <v>0</v>
      </c>
    </row>
    <row r="232" spans="2:18" ht="33.75">
      <c r="B232" s="13" t="s">
        <v>315</v>
      </c>
      <c r="C232" s="14" t="s">
        <v>39</v>
      </c>
      <c r="D232" s="14" t="s">
        <v>92</v>
      </c>
      <c r="E232" s="14" t="s">
        <v>31</v>
      </c>
      <c r="F232" s="14" t="s">
        <v>53</v>
      </c>
      <c r="G232" s="14" t="s">
        <v>147</v>
      </c>
      <c r="H232" s="30">
        <v>279.2</v>
      </c>
      <c r="I232" s="55"/>
      <c r="J232" s="55"/>
      <c r="K232" s="55"/>
      <c r="L232" s="55"/>
      <c r="M232" s="55"/>
      <c r="N232" s="55"/>
      <c r="O232" s="55"/>
      <c r="P232" s="55"/>
      <c r="Q232" s="55"/>
      <c r="R232" s="55"/>
    </row>
    <row r="233" spans="2:20" ht="48">
      <c r="B233" s="11" t="s">
        <v>250</v>
      </c>
      <c r="C233" s="12" t="s">
        <v>40</v>
      </c>
      <c r="D233" s="12"/>
      <c r="E233" s="12"/>
      <c r="F233" s="12"/>
      <c r="G233" s="12"/>
      <c r="H233" s="22">
        <f aca="true" t="shared" si="72" ref="H233:R233">H234+H376</f>
        <v>209887.40000000002</v>
      </c>
      <c r="I233" s="40" t="e">
        <f t="shared" si="72"/>
        <v>#REF!</v>
      </c>
      <c r="J233" s="40" t="e">
        <f t="shared" si="72"/>
        <v>#REF!</v>
      </c>
      <c r="K233" s="40" t="e">
        <f t="shared" si="72"/>
        <v>#REF!</v>
      </c>
      <c r="L233" s="40" t="e">
        <f t="shared" si="72"/>
        <v>#REF!</v>
      </c>
      <c r="M233" s="40" t="e">
        <f t="shared" si="72"/>
        <v>#REF!</v>
      </c>
      <c r="N233" s="40" t="e">
        <f t="shared" si="72"/>
        <v>#REF!</v>
      </c>
      <c r="O233" s="40" t="e">
        <f t="shared" si="72"/>
        <v>#REF!</v>
      </c>
      <c r="P233" s="40" t="e">
        <f t="shared" si="72"/>
        <v>#REF!</v>
      </c>
      <c r="Q233" s="40" t="e">
        <f t="shared" si="72"/>
        <v>#REF!</v>
      </c>
      <c r="R233" s="40" t="e">
        <f t="shared" si="72"/>
        <v>#REF!</v>
      </c>
      <c r="T233" s="32"/>
    </row>
    <row r="234" spans="2:20" ht="12.75">
      <c r="B234" s="11" t="s">
        <v>2</v>
      </c>
      <c r="C234" s="12" t="s">
        <v>40</v>
      </c>
      <c r="D234" s="12" t="s">
        <v>24</v>
      </c>
      <c r="E234" s="12" t="s">
        <v>33</v>
      </c>
      <c r="F234" s="12"/>
      <c r="G234" s="12"/>
      <c r="H234" s="22">
        <f aca="true" t="shared" si="73" ref="H234:R234">H235+H278+H333</f>
        <v>202052.40000000002</v>
      </c>
      <c r="I234" s="50" t="e">
        <f t="shared" si="73"/>
        <v>#REF!</v>
      </c>
      <c r="J234" s="50" t="e">
        <f t="shared" si="73"/>
        <v>#REF!</v>
      </c>
      <c r="K234" s="50" t="e">
        <f t="shared" si="73"/>
        <v>#REF!</v>
      </c>
      <c r="L234" s="50" t="e">
        <f t="shared" si="73"/>
        <v>#REF!</v>
      </c>
      <c r="M234" s="50" t="e">
        <f t="shared" si="73"/>
        <v>#REF!</v>
      </c>
      <c r="N234" s="50" t="e">
        <f t="shared" si="73"/>
        <v>#REF!</v>
      </c>
      <c r="O234" s="50" t="e">
        <f t="shared" si="73"/>
        <v>#REF!</v>
      </c>
      <c r="P234" s="50" t="e">
        <f t="shared" si="73"/>
        <v>#REF!</v>
      </c>
      <c r="Q234" s="50" t="e">
        <f t="shared" si="73"/>
        <v>#REF!</v>
      </c>
      <c r="R234" s="50" t="e">
        <f t="shared" si="73"/>
        <v>#REF!</v>
      </c>
      <c r="T234" s="32"/>
    </row>
    <row r="235" spans="2:20" ht="12.75">
      <c r="B235" s="11" t="s">
        <v>3</v>
      </c>
      <c r="C235" s="12" t="s">
        <v>40</v>
      </c>
      <c r="D235" s="12" t="s">
        <v>24</v>
      </c>
      <c r="E235" s="12" t="s">
        <v>16</v>
      </c>
      <c r="F235" s="12"/>
      <c r="G235" s="12"/>
      <c r="H235" s="22">
        <f>H236</f>
        <v>46175.100000000006</v>
      </c>
      <c r="I235" s="50" t="e">
        <f aca="true" t="shared" si="74" ref="I235:R235">I236</f>
        <v>#REF!</v>
      </c>
      <c r="J235" s="50" t="e">
        <f t="shared" si="74"/>
        <v>#REF!</v>
      </c>
      <c r="K235" s="50" t="e">
        <f t="shared" si="74"/>
        <v>#REF!</v>
      </c>
      <c r="L235" s="50" t="e">
        <f t="shared" si="74"/>
        <v>#REF!</v>
      </c>
      <c r="M235" s="50" t="e">
        <f t="shared" si="74"/>
        <v>#REF!</v>
      </c>
      <c r="N235" s="50" t="e">
        <f t="shared" si="74"/>
        <v>#REF!</v>
      </c>
      <c r="O235" s="50" t="e">
        <f t="shared" si="74"/>
        <v>#REF!</v>
      </c>
      <c r="P235" s="50" t="e">
        <f t="shared" si="74"/>
        <v>#REF!</v>
      </c>
      <c r="Q235" s="50" t="e">
        <f t="shared" si="74"/>
        <v>#REF!</v>
      </c>
      <c r="R235" s="50" t="e">
        <f t="shared" si="74"/>
        <v>#REF!</v>
      </c>
      <c r="T235" s="32"/>
    </row>
    <row r="236" spans="2:18" ht="12.75">
      <c r="B236" s="13" t="s">
        <v>28</v>
      </c>
      <c r="C236" s="14" t="s">
        <v>40</v>
      </c>
      <c r="D236" s="14" t="s">
        <v>24</v>
      </c>
      <c r="E236" s="14" t="s">
        <v>16</v>
      </c>
      <c r="F236" s="14" t="s">
        <v>27</v>
      </c>
      <c r="G236" s="14"/>
      <c r="H236" s="30">
        <f>H237+H255+H258+H261+H264+H267+H270+H250+H243</f>
        <v>46175.100000000006</v>
      </c>
      <c r="I236" s="33" t="e">
        <f aca="true" t="shared" si="75" ref="I236:R236">I237+I255+I258+I261+I264+I267+I270+I250</f>
        <v>#REF!</v>
      </c>
      <c r="J236" s="33" t="e">
        <f t="shared" si="75"/>
        <v>#REF!</v>
      </c>
      <c r="K236" s="33" t="e">
        <f t="shared" si="75"/>
        <v>#REF!</v>
      </c>
      <c r="L236" s="33" t="e">
        <f t="shared" si="75"/>
        <v>#REF!</v>
      </c>
      <c r="M236" s="33" t="e">
        <f t="shared" si="75"/>
        <v>#REF!</v>
      </c>
      <c r="N236" s="33" t="e">
        <f t="shared" si="75"/>
        <v>#REF!</v>
      </c>
      <c r="O236" s="33" t="e">
        <f t="shared" si="75"/>
        <v>#REF!</v>
      </c>
      <c r="P236" s="33" t="e">
        <f t="shared" si="75"/>
        <v>#REF!</v>
      </c>
      <c r="Q236" s="33" t="e">
        <f t="shared" si="75"/>
        <v>#REF!</v>
      </c>
      <c r="R236" s="33" t="e">
        <f t="shared" si="75"/>
        <v>#REF!</v>
      </c>
    </row>
    <row r="237" spans="2:18" ht="12.75">
      <c r="B237" s="13" t="s">
        <v>307</v>
      </c>
      <c r="C237" s="14" t="s">
        <v>40</v>
      </c>
      <c r="D237" s="14" t="s">
        <v>24</v>
      </c>
      <c r="E237" s="14" t="s">
        <v>16</v>
      </c>
      <c r="F237" s="14" t="s">
        <v>306</v>
      </c>
      <c r="G237" s="14"/>
      <c r="H237" s="30">
        <f>H238+H241</f>
        <v>30968.5</v>
      </c>
      <c r="I237" s="33" t="e">
        <f>I238+I244+I247+#REF!</f>
        <v>#REF!</v>
      </c>
      <c r="J237" s="33" t="e">
        <f>J238+J244+J247+#REF!</f>
        <v>#REF!</v>
      </c>
      <c r="K237" s="33" t="e">
        <f>K238+K244+K247+#REF!</f>
        <v>#REF!</v>
      </c>
      <c r="L237" s="33" t="e">
        <f>L238+L244+L247+#REF!</f>
        <v>#REF!</v>
      </c>
      <c r="M237" s="33" t="e">
        <f>M238+M244+M247+#REF!</f>
        <v>#REF!</v>
      </c>
      <c r="N237" s="33" t="e">
        <f>N238+N244+N247+#REF!</f>
        <v>#REF!</v>
      </c>
      <c r="O237" s="33" t="e">
        <f>O238+O244+O247+#REF!</f>
        <v>#REF!</v>
      </c>
      <c r="P237" s="33" t="e">
        <f>P238+P244+P247+#REF!</f>
        <v>#REF!</v>
      </c>
      <c r="Q237" s="33" t="e">
        <f>Q238+Q244+Q247+#REF!</f>
        <v>#REF!</v>
      </c>
      <c r="R237" s="33" t="e">
        <f>R238+R244+R247+#REF!</f>
        <v>#REF!</v>
      </c>
    </row>
    <row r="238" spans="2:18" ht="12.75">
      <c r="B238" s="15" t="s">
        <v>174</v>
      </c>
      <c r="C238" s="14" t="s">
        <v>40</v>
      </c>
      <c r="D238" s="14" t="s">
        <v>24</v>
      </c>
      <c r="E238" s="14" t="s">
        <v>16</v>
      </c>
      <c r="F238" s="14" t="s">
        <v>306</v>
      </c>
      <c r="G238" s="18" t="s">
        <v>175</v>
      </c>
      <c r="H238" s="30">
        <f>H239+H240</f>
        <v>30005.7</v>
      </c>
      <c r="I238" s="33">
        <f aca="true" t="shared" si="76" ref="I238:R238">I239+I240</f>
        <v>0</v>
      </c>
      <c r="J238" s="33">
        <f t="shared" si="76"/>
        <v>0</v>
      </c>
      <c r="K238" s="33">
        <f t="shared" si="76"/>
        <v>0</v>
      </c>
      <c r="L238" s="33">
        <f t="shared" si="76"/>
        <v>0</v>
      </c>
      <c r="M238" s="33">
        <f t="shared" si="76"/>
        <v>0</v>
      </c>
      <c r="N238" s="33">
        <f t="shared" si="76"/>
        <v>0</v>
      </c>
      <c r="O238" s="33">
        <f t="shared" si="76"/>
        <v>0</v>
      </c>
      <c r="P238" s="33">
        <f t="shared" si="76"/>
        <v>0</v>
      </c>
      <c r="Q238" s="33">
        <f t="shared" si="76"/>
        <v>0</v>
      </c>
      <c r="R238" s="33">
        <f t="shared" si="76"/>
        <v>0</v>
      </c>
    </row>
    <row r="239" spans="2:18" ht="22.5">
      <c r="B239" s="15" t="s">
        <v>316</v>
      </c>
      <c r="C239" s="14" t="s">
        <v>40</v>
      </c>
      <c r="D239" s="14" t="s">
        <v>24</v>
      </c>
      <c r="E239" s="14" t="s">
        <v>16</v>
      </c>
      <c r="F239" s="14" t="s">
        <v>306</v>
      </c>
      <c r="G239" s="18" t="s">
        <v>176</v>
      </c>
      <c r="H239" s="30">
        <v>29993.7</v>
      </c>
      <c r="I239" s="55"/>
      <c r="J239" s="55"/>
      <c r="K239" s="55"/>
      <c r="L239" s="55"/>
      <c r="M239" s="55"/>
      <c r="N239" s="55"/>
      <c r="O239" s="55"/>
      <c r="P239" s="55"/>
      <c r="Q239" s="55"/>
      <c r="R239" s="55"/>
    </row>
    <row r="240" spans="2:18" ht="22.5">
      <c r="B240" s="13" t="s">
        <v>317</v>
      </c>
      <c r="C240" s="14" t="s">
        <v>40</v>
      </c>
      <c r="D240" s="14" t="s">
        <v>24</v>
      </c>
      <c r="E240" s="14" t="s">
        <v>16</v>
      </c>
      <c r="F240" s="14" t="s">
        <v>306</v>
      </c>
      <c r="G240" s="18" t="s">
        <v>179</v>
      </c>
      <c r="H240" s="30">
        <v>12</v>
      </c>
      <c r="I240" s="52"/>
      <c r="J240" s="52"/>
      <c r="K240" s="52"/>
      <c r="L240" s="52"/>
      <c r="M240" s="52"/>
      <c r="N240" s="52"/>
      <c r="O240" s="52"/>
      <c r="P240" s="52"/>
      <c r="Q240" s="52"/>
      <c r="R240" s="52"/>
    </row>
    <row r="241" spans="2:18" ht="22.5">
      <c r="B241" s="13" t="s">
        <v>319</v>
      </c>
      <c r="C241" s="14" t="s">
        <v>40</v>
      </c>
      <c r="D241" s="14" t="s">
        <v>24</v>
      </c>
      <c r="E241" s="14" t="s">
        <v>16</v>
      </c>
      <c r="F241" s="14" t="s">
        <v>306</v>
      </c>
      <c r="G241" s="14" t="s">
        <v>149</v>
      </c>
      <c r="H241" s="30">
        <f>H242</f>
        <v>962.8</v>
      </c>
      <c r="I241" s="52"/>
      <c r="J241" s="52"/>
      <c r="K241" s="52"/>
      <c r="L241" s="52"/>
      <c r="M241" s="52"/>
      <c r="N241" s="52"/>
      <c r="O241" s="52"/>
      <c r="P241" s="52"/>
      <c r="Q241" s="52"/>
      <c r="R241" s="52"/>
    </row>
    <row r="242" spans="2:18" ht="22.5">
      <c r="B242" s="45" t="s">
        <v>318</v>
      </c>
      <c r="C242" s="14" t="s">
        <v>40</v>
      </c>
      <c r="D242" s="14" t="s">
        <v>24</v>
      </c>
      <c r="E242" s="14" t="s">
        <v>16</v>
      </c>
      <c r="F242" s="14" t="s">
        <v>306</v>
      </c>
      <c r="G242" s="14" t="s">
        <v>152</v>
      </c>
      <c r="H242" s="30">
        <v>962.8</v>
      </c>
      <c r="I242" s="52"/>
      <c r="J242" s="52"/>
      <c r="K242" s="52"/>
      <c r="L242" s="52"/>
      <c r="M242" s="52"/>
      <c r="N242" s="52"/>
      <c r="O242" s="52"/>
      <c r="P242" s="52"/>
      <c r="Q242" s="52"/>
      <c r="R242" s="52"/>
    </row>
    <row r="243" spans="2:18" ht="22.5">
      <c r="B243" s="13" t="s">
        <v>57</v>
      </c>
      <c r="C243" s="14" t="s">
        <v>40</v>
      </c>
      <c r="D243" s="14" t="s">
        <v>24</v>
      </c>
      <c r="E243" s="14" t="s">
        <v>16</v>
      </c>
      <c r="F243" s="14" t="s">
        <v>64</v>
      </c>
      <c r="G243" s="14"/>
      <c r="H243" s="30">
        <f>H244+H247</f>
        <v>508.3</v>
      </c>
      <c r="I243" s="52"/>
      <c r="J243" s="52"/>
      <c r="K243" s="52"/>
      <c r="L243" s="52"/>
      <c r="M243" s="52"/>
      <c r="N243" s="52"/>
      <c r="O243" s="52"/>
      <c r="P243" s="52"/>
      <c r="Q243" s="52"/>
      <c r="R243" s="52"/>
    </row>
    <row r="244" spans="2:18" ht="22.5">
      <c r="B244" s="13" t="s">
        <v>319</v>
      </c>
      <c r="C244" s="14" t="s">
        <v>40</v>
      </c>
      <c r="D244" s="14" t="s">
        <v>24</v>
      </c>
      <c r="E244" s="14" t="s">
        <v>16</v>
      </c>
      <c r="F244" s="14" t="s">
        <v>64</v>
      </c>
      <c r="G244" s="14" t="s">
        <v>149</v>
      </c>
      <c r="H244" s="30">
        <f>H245+H246</f>
        <v>434.5</v>
      </c>
      <c r="I244" s="33">
        <f aca="true" t="shared" si="77" ref="I244:R244">I245+I246</f>
        <v>0</v>
      </c>
      <c r="J244" s="33">
        <f t="shared" si="77"/>
        <v>0</v>
      </c>
      <c r="K244" s="33">
        <f t="shared" si="77"/>
        <v>0</v>
      </c>
      <c r="L244" s="33">
        <f t="shared" si="77"/>
        <v>0</v>
      </c>
      <c r="M244" s="33">
        <f t="shared" si="77"/>
        <v>0</v>
      </c>
      <c r="N244" s="33">
        <f t="shared" si="77"/>
        <v>0</v>
      </c>
      <c r="O244" s="33">
        <f t="shared" si="77"/>
        <v>0</v>
      </c>
      <c r="P244" s="33">
        <f t="shared" si="77"/>
        <v>0</v>
      </c>
      <c r="Q244" s="33">
        <f t="shared" si="77"/>
        <v>0</v>
      </c>
      <c r="R244" s="33">
        <f t="shared" si="77"/>
        <v>0</v>
      </c>
    </row>
    <row r="245" spans="2:18" ht="22.5">
      <c r="B245" s="13" t="s">
        <v>150</v>
      </c>
      <c r="C245" s="14" t="s">
        <v>40</v>
      </c>
      <c r="D245" s="14" t="s">
        <v>24</v>
      </c>
      <c r="E245" s="14" t="s">
        <v>16</v>
      </c>
      <c r="F245" s="14" t="s">
        <v>64</v>
      </c>
      <c r="G245" s="14" t="s">
        <v>151</v>
      </c>
      <c r="H245" s="30">
        <f>45.9</f>
        <v>45.9</v>
      </c>
      <c r="I245" s="52"/>
      <c r="J245" s="52"/>
      <c r="K245" s="52"/>
      <c r="L245" s="52"/>
      <c r="M245" s="52"/>
      <c r="N245" s="52"/>
      <c r="O245" s="52"/>
      <c r="P245" s="52"/>
      <c r="Q245" s="52"/>
      <c r="R245" s="52"/>
    </row>
    <row r="246" spans="2:18" ht="22.5">
      <c r="B246" s="45" t="s">
        <v>318</v>
      </c>
      <c r="C246" s="14" t="s">
        <v>40</v>
      </c>
      <c r="D246" s="14" t="s">
        <v>24</v>
      </c>
      <c r="E246" s="14" t="s">
        <v>16</v>
      </c>
      <c r="F246" s="14" t="s">
        <v>64</v>
      </c>
      <c r="G246" s="14" t="s">
        <v>152</v>
      </c>
      <c r="H246" s="30">
        <v>388.6</v>
      </c>
      <c r="I246" s="52"/>
      <c r="J246" s="52"/>
      <c r="K246" s="52"/>
      <c r="L246" s="52"/>
      <c r="M246" s="52"/>
      <c r="N246" s="52"/>
      <c r="O246" s="52"/>
      <c r="P246" s="52"/>
      <c r="Q246" s="52"/>
      <c r="R246" s="52"/>
    </row>
    <row r="247" spans="2:18" ht="12.75">
      <c r="B247" s="13" t="s">
        <v>153</v>
      </c>
      <c r="C247" s="14" t="s">
        <v>40</v>
      </c>
      <c r="D247" s="14" t="s">
        <v>24</v>
      </c>
      <c r="E247" s="14" t="s">
        <v>16</v>
      </c>
      <c r="F247" s="14" t="s">
        <v>64</v>
      </c>
      <c r="G247" s="14" t="s">
        <v>154</v>
      </c>
      <c r="H247" s="30">
        <f>H248+H249</f>
        <v>73.8</v>
      </c>
      <c r="I247" s="33">
        <f aca="true" t="shared" si="78" ref="I247:R247">I248+I249</f>
        <v>0</v>
      </c>
      <c r="J247" s="33">
        <f t="shared" si="78"/>
        <v>0</v>
      </c>
      <c r="K247" s="33">
        <f t="shared" si="78"/>
        <v>0</v>
      </c>
      <c r="L247" s="33">
        <f t="shared" si="78"/>
        <v>0</v>
      </c>
      <c r="M247" s="33">
        <f t="shared" si="78"/>
        <v>0</v>
      </c>
      <c r="N247" s="33">
        <f t="shared" si="78"/>
        <v>0</v>
      </c>
      <c r="O247" s="33">
        <f t="shared" si="78"/>
        <v>0</v>
      </c>
      <c r="P247" s="33">
        <f t="shared" si="78"/>
        <v>0</v>
      </c>
      <c r="Q247" s="33">
        <f t="shared" si="78"/>
        <v>0</v>
      </c>
      <c r="R247" s="33">
        <f t="shared" si="78"/>
        <v>0</v>
      </c>
    </row>
    <row r="248" spans="2:18" ht="22.5">
      <c r="B248" s="13" t="s">
        <v>155</v>
      </c>
      <c r="C248" s="14" t="s">
        <v>40</v>
      </c>
      <c r="D248" s="14" t="s">
        <v>24</v>
      </c>
      <c r="E248" s="14" t="s">
        <v>16</v>
      </c>
      <c r="F248" s="14" t="s">
        <v>64</v>
      </c>
      <c r="G248" s="14" t="s">
        <v>156</v>
      </c>
      <c r="H248" s="30">
        <v>63.5</v>
      </c>
      <c r="I248" s="55"/>
      <c r="J248" s="55"/>
      <c r="K248" s="55"/>
      <c r="L248" s="55"/>
      <c r="M248" s="55"/>
      <c r="N248" s="55"/>
      <c r="O248" s="55"/>
      <c r="P248" s="55"/>
      <c r="Q248" s="55"/>
      <c r="R248" s="55"/>
    </row>
    <row r="249" spans="2:18" ht="12.75">
      <c r="B249" s="13" t="s">
        <v>157</v>
      </c>
      <c r="C249" s="14" t="s">
        <v>40</v>
      </c>
      <c r="D249" s="14" t="s">
        <v>24</v>
      </c>
      <c r="E249" s="14" t="s">
        <v>16</v>
      </c>
      <c r="F249" s="14" t="s">
        <v>64</v>
      </c>
      <c r="G249" s="14" t="s">
        <v>158</v>
      </c>
      <c r="H249" s="30">
        <f>1.3+5+4</f>
        <v>10.3</v>
      </c>
      <c r="I249" s="52"/>
      <c r="J249" s="52"/>
      <c r="K249" s="52"/>
      <c r="L249" s="52"/>
      <c r="M249" s="52"/>
      <c r="N249" s="52"/>
      <c r="O249" s="52"/>
      <c r="P249" s="52"/>
      <c r="Q249" s="52"/>
      <c r="R249" s="52"/>
    </row>
    <row r="250" spans="2:18" ht="22.5">
      <c r="B250" s="13" t="s">
        <v>234</v>
      </c>
      <c r="C250" s="14" t="s">
        <v>40</v>
      </c>
      <c r="D250" s="18" t="s">
        <v>24</v>
      </c>
      <c r="E250" s="14" t="s">
        <v>16</v>
      </c>
      <c r="F250" s="18" t="s">
        <v>198</v>
      </c>
      <c r="G250" s="14"/>
      <c r="H250" s="30">
        <f>H251+H253</f>
        <v>1062.5</v>
      </c>
      <c r="I250" s="54">
        <f aca="true" t="shared" si="79" ref="I250:R250">I251+I253</f>
        <v>0</v>
      </c>
      <c r="J250" s="54">
        <f t="shared" si="79"/>
        <v>0</v>
      </c>
      <c r="K250" s="54">
        <f t="shared" si="79"/>
        <v>0</v>
      </c>
      <c r="L250" s="54">
        <f t="shared" si="79"/>
        <v>0</v>
      </c>
      <c r="M250" s="54">
        <f t="shared" si="79"/>
        <v>0</v>
      </c>
      <c r="N250" s="54">
        <f t="shared" si="79"/>
        <v>0</v>
      </c>
      <c r="O250" s="54">
        <f t="shared" si="79"/>
        <v>0</v>
      </c>
      <c r="P250" s="54">
        <f t="shared" si="79"/>
        <v>0</v>
      </c>
      <c r="Q250" s="54">
        <f t="shared" si="79"/>
        <v>0</v>
      </c>
      <c r="R250" s="54">
        <f t="shared" si="79"/>
        <v>0</v>
      </c>
    </row>
    <row r="251" spans="2:18" ht="12.75">
      <c r="B251" s="13" t="s">
        <v>180</v>
      </c>
      <c r="C251" s="14" t="s">
        <v>40</v>
      </c>
      <c r="D251" s="18" t="s">
        <v>24</v>
      </c>
      <c r="E251" s="14" t="s">
        <v>16</v>
      </c>
      <c r="F251" s="18" t="s">
        <v>198</v>
      </c>
      <c r="G251" s="14" t="s">
        <v>175</v>
      </c>
      <c r="H251" s="30">
        <f>H252</f>
        <v>1016.4</v>
      </c>
      <c r="I251" s="30">
        <f aca="true" t="shared" si="80" ref="I251:R251">I252</f>
        <v>0</v>
      </c>
      <c r="J251" s="30">
        <f t="shared" si="80"/>
        <v>0</v>
      </c>
      <c r="K251" s="30">
        <f t="shared" si="80"/>
        <v>0</v>
      </c>
      <c r="L251" s="30">
        <f t="shared" si="80"/>
        <v>0</v>
      </c>
      <c r="M251" s="30">
        <f t="shared" si="80"/>
        <v>0</v>
      </c>
      <c r="N251" s="30">
        <f t="shared" si="80"/>
        <v>0</v>
      </c>
      <c r="O251" s="30">
        <f t="shared" si="80"/>
        <v>0</v>
      </c>
      <c r="P251" s="30">
        <f t="shared" si="80"/>
        <v>0</v>
      </c>
      <c r="Q251" s="30">
        <f t="shared" si="80"/>
        <v>0</v>
      </c>
      <c r="R251" s="30">
        <f t="shared" si="80"/>
        <v>0</v>
      </c>
    </row>
    <row r="252" spans="2:18" ht="22.5">
      <c r="B252" s="13" t="s">
        <v>317</v>
      </c>
      <c r="C252" s="14" t="s">
        <v>40</v>
      </c>
      <c r="D252" s="18" t="s">
        <v>24</v>
      </c>
      <c r="E252" s="14" t="s">
        <v>16</v>
      </c>
      <c r="F252" s="18" t="s">
        <v>198</v>
      </c>
      <c r="G252" s="14" t="s">
        <v>179</v>
      </c>
      <c r="H252" s="30">
        <v>1016.4</v>
      </c>
      <c r="I252" s="28"/>
      <c r="J252" s="28"/>
      <c r="K252" s="28"/>
      <c r="L252" s="28"/>
      <c r="M252" s="28"/>
      <c r="N252" s="28"/>
      <c r="O252" s="28"/>
      <c r="P252" s="28"/>
      <c r="Q252" s="28"/>
      <c r="R252" s="28"/>
    </row>
    <row r="253" spans="2:18" ht="22.5">
      <c r="B253" s="13" t="s">
        <v>208</v>
      </c>
      <c r="C253" s="14" t="s">
        <v>40</v>
      </c>
      <c r="D253" s="18" t="s">
        <v>24</v>
      </c>
      <c r="E253" s="14" t="s">
        <v>16</v>
      </c>
      <c r="F253" s="18" t="s">
        <v>198</v>
      </c>
      <c r="G253" s="14" t="s">
        <v>209</v>
      </c>
      <c r="H253" s="30">
        <f>H254</f>
        <v>46.1</v>
      </c>
      <c r="I253" s="30">
        <f aca="true" t="shared" si="81" ref="I253:R253">I254</f>
        <v>0</v>
      </c>
      <c r="J253" s="30">
        <f t="shared" si="81"/>
        <v>0</v>
      </c>
      <c r="K253" s="30">
        <f t="shared" si="81"/>
        <v>0</v>
      </c>
      <c r="L253" s="30">
        <f t="shared" si="81"/>
        <v>0</v>
      </c>
      <c r="M253" s="30">
        <f t="shared" si="81"/>
        <v>0</v>
      </c>
      <c r="N253" s="30">
        <f t="shared" si="81"/>
        <v>0</v>
      </c>
      <c r="O253" s="30">
        <f t="shared" si="81"/>
        <v>0</v>
      </c>
      <c r="P253" s="30">
        <f t="shared" si="81"/>
        <v>0</v>
      </c>
      <c r="Q253" s="30">
        <f t="shared" si="81"/>
        <v>0</v>
      </c>
      <c r="R253" s="30">
        <f t="shared" si="81"/>
        <v>0</v>
      </c>
    </row>
    <row r="254" spans="2:18" ht="22.5">
      <c r="B254" s="13" t="s">
        <v>325</v>
      </c>
      <c r="C254" s="14" t="s">
        <v>40</v>
      </c>
      <c r="D254" s="18" t="s">
        <v>24</v>
      </c>
      <c r="E254" s="14" t="s">
        <v>16</v>
      </c>
      <c r="F254" s="18" t="s">
        <v>198</v>
      </c>
      <c r="G254" s="14" t="s">
        <v>210</v>
      </c>
      <c r="H254" s="30">
        <v>46.1</v>
      </c>
      <c r="I254" s="28"/>
      <c r="J254" s="28"/>
      <c r="K254" s="28"/>
      <c r="L254" s="28"/>
      <c r="M254" s="28"/>
      <c r="N254" s="28"/>
      <c r="O254" s="28"/>
      <c r="P254" s="28"/>
      <c r="Q254" s="28"/>
      <c r="R254" s="28"/>
    </row>
    <row r="255" spans="2:18" ht="12.75">
      <c r="B255" s="13" t="s">
        <v>145</v>
      </c>
      <c r="C255" s="14" t="s">
        <v>40</v>
      </c>
      <c r="D255" s="18" t="s">
        <v>24</v>
      </c>
      <c r="E255" s="14" t="s">
        <v>16</v>
      </c>
      <c r="F255" s="14" t="s">
        <v>199</v>
      </c>
      <c r="G255" s="14"/>
      <c r="H255" s="30">
        <f>H256</f>
        <v>2739.4</v>
      </c>
      <c r="I255" s="30">
        <f aca="true" t="shared" si="82" ref="I255:R256">I256</f>
        <v>0</v>
      </c>
      <c r="J255" s="30">
        <f t="shared" si="82"/>
        <v>0</v>
      </c>
      <c r="K255" s="30">
        <f t="shared" si="82"/>
        <v>0</v>
      </c>
      <c r="L255" s="30">
        <f t="shared" si="82"/>
        <v>0</v>
      </c>
      <c r="M255" s="30">
        <f t="shared" si="82"/>
        <v>0</v>
      </c>
      <c r="N255" s="30">
        <f t="shared" si="82"/>
        <v>0</v>
      </c>
      <c r="O255" s="30">
        <f t="shared" si="82"/>
        <v>0</v>
      </c>
      <c r="P255" s="30">
        <f t="shared" si="82"/>
        <v>0</v>
      </c>
      <c r="Q255" s="30">
        <f t="shared" si="82"/>
        <v>0</v>
      </c>
      <c r="R255" s="30">
        <f t="shared" si="82"/>
        <v>0</v>
      </c>
    </row>
    <row r="256" spans="2:18" ht="22.5">
      <c r="B256" s="13" t="s">
        <v>319</v>
      </c>
      <c r="C256" s="14" t="s">
        <v>40</v>
      </c>
      <c r="D256" s="18" t="s">
        <v>24</v>
      </c>
      <c r="E256" s="14" t="s">
        <v>16</v>
      </c>
      <c r="F256" s="18" t="s">
        <v>199</v>
      </c>
      <c r="G256" s="14" t="s">
        <v>149</v>
      </c>
      <c r="H256" s="30">
        <f>H257</f>
        <v>2739.4</v>
      </c>
      <c r="I256" s="30">
        <f t="shared" si="82"/>
        <v>0</v>
      </c>
      <c r="J256" s="30">
        <f t="shared" si="82"/>
        <v>0</v>
      </c>
      <c r="K256" s="30">
        <f t="shared" si="82"/>
        <v>0</v>
      </c>
      <c r="L256" s="30">
        <f t="shared" si="82"/>
        <v>0</v>
      </c>
      <c r="M256" s="30">
        <f t="shared" si="82"/>
        <v>0</v>
      </c>
      <c r="N256" s="30">
        <f t="shared" si="82"/>
        <v>0</v>
      </c>
      <c r="O256" s="30">
        <f t="shared" si="82"/>
        <v>0</v>
      </c>
      <c r="P256" s="30">
        <f t="shared" si="82"/>
        <v>0</v>
      </c>
      <c r="Q256" s="30">
        <f t="shared" si="82"/>
        <v>0</v>
      </c>
      <c r="R256" s="30">
        <f t="shared" si="82"/>
        <v>0</v>
      </c>
    </row>
    <row r="257" spans="2:18" ht="22.5">
      <c r="B257" s="45" t="s">
        <v>318</v>
      </c>
      <c r="C257" s="14" t="s">
        <v>40</v>
      </c>
      <c r="D257" s="18" t="s">
        <v>24</v>
      </c>
      <c r="E257" s="14" t="s">
        <v>16</v>
      </c>
      <c r="F257" s="18" t="s">
        <v>199</v>
      </c>
      <c r="G257" s="14" t="s">
        <v>152</v>
      </c>
      <c r="H257" s="30">
        <v>2739.4</v>
      </c>
      <c r="I257" s="28"/>
      <c r="J257" s="28"/>
      <c r="K257" s="28"/>
      <c r="L257" s="28"/>
      <c r="M257" s="28"/>
      <c r="N257" s="28"/>
      <c r="O257" s="28"/>
      <c r="P257" s="28"/>
      <c r="Q257" s="28"/>
      <c r="R257" s="28"/>
    </row>
    <row r="258" spans="2:18" ht="12.75">
      <c r="B258" s="15" t="s">
        <v>82</v>
      </c>
      <c r="C258" s="14" t="s">
        <v>40</v>
      </c>
      <c r="D258" s="14" t="s">
        <v>24</v>
      </c>
      <c r="E258" s="14" t="s">
        <v>16</v>
      </c>
      <c r="F258" s="14" t="s">
        <v>200</v>
      </c>
      <c r="G258" s="14"/>
      <c r="H258" s="30">
        <f>H259</f>
        <v>1343.2</v>
      </c>
      <c r="I258" s="30">
        <f aca="true" t="shared" si="83" ref="I258:R259">I259</f>
        <v>0</v>
      </c>
      <c r="J258" s="30">
        <f t="shared" si="83"/>
        <v>0</v>
      </c>
      <c r="K258" s="30">
        <f t="shared" si="83"/>
        <v>0</v>
      </c>
      <c r="L258" s="30">
        <f t="shared" si="83"/>
        <v>0</v>
      </c>
      <c r="M258" s="30">
        <f t="shared" si="83"/>
        <v>0</v>
      </c>
      <c r="N258" s="30">
        <f t="shared" si="83"/>
        <v>0</v>
      </c>
      <c r="O258" s="30">
        <f t="shared" si="83"/>
        <v>0</v>
      </c>
      <c r="P258" s="30">
        <f t="shared" si="83"/>
        <v>0</v>
      </c>
      <c r="Q258" s="30">
        <f t="shared" si="83"/>
        <v>0</v>
      </c>
      <c r="R258" s="30">
        <f t="shared" si="83"/>
        <v>0</v>
      </c>
    </row>
    <row r="259" spans="2:18" ht="22.5">
      <c r="B259" s="13" t="s">
        <v>319</v>
      </c>
      <c r="C259" s="14" t="s">
        <v>40</v>
      </c>
      <c r="D259" s="14" t="s">
        <v>24</v>
      </c>
      <c r="E259" s="14" t="s">
        <v>16</v>
      </c>
      <c r="F259" s="14" t="s">
        <v>200</v>
      </c>
      <c r="G259" s="14" t="s">
        <v>149</v>
      </c>
      <c r="H259" s="30">
        <f>H260</f>
        <v>1343.2</v>
      </c>
      <c r="I259" s="30">
        <f t="shared" si="83"/>
        <v>0</v>
      </c>
      <c r="J259" s="30">
        <f t="shared" si="83"/>
        <v>0</v>
      </c>
      <c r="K259" s="30">
        <f t="shared" si="83"/>
        <v>0</v>
      </c>
      <c r="L259" s="30">
        <f t="shared" si="83"/>
        <v>0</v>
      </c>
      <c r="M259" s="30">
        <f t="shared" si="83"/>
        <v>0</v>
      </c>
      <c r="N259" s="30">
        <f t="shared" si="83"/>
        <v>0</v>
      </c>
      <c r="O259" s="30">
        <f t="shared" si="83"/>
        <v>0</v>
      </c>
      <c r="P259" s="30">
        <f t="shared" si="83"/>
        <v>0</v>
      </c>
      <c r="Q259" s="30">
        <f t="shared" si="83"/>
        <v>0</v>
      </c>
      <c r="R259" s="30">
        <f t="shared" si="83"/>
        <v>0</v>
      </c>
    </row>
    <row r="260" spans="2:18" ht="22.5">
      <c r="B260" s="45" t="s">
        <v>318</v>
      </c>
      <c r="C260" s="14" t="s">
        <v>40</v>
      </c>
      <c r="D260" s="14" t="s">
        <v>24</v>
      </c>
      <c r="E260" s="14" t="s">
        <v>16</v>
      </c>
      <c r="F260" s="14" t="s">
        <v>200</v>
      </c>
      <c r="G260" s="14" t="s">
        <v>152</v>
      </c>
      <c r="H260" s="30">
        <v>1343.2</v>
      </c>
      <c r="I260" s="28"/>
      <c r="J260" s="28"/>
      <c r="K260" s="28"/>
      <c r="L260" s="28"/>
      <c r="M260" s="28"/>
      <c r="N260" s="28"/>
      <c r="O260" s="28"/>
      <c r="P260" s="28"/>
      <c r="Q260" s="28"/>
      <c r="R260" s="28"/>
    </row>
    <row r="261" spans="2:18" ht="12.75">
      <c r="B261" s="15" t="s">
        <v>83</v>
      </c>
      <c r="C261" s="14" t="s">
        <v>40</v>
      </c>
      <c r="D261" s="14" t="s">
        <v>24</v>
      </c>
      <c r="E261" s="14" t="s">
        <v>16</v>
      </c>
      <c r="F261" s="14" t="s">
        <v>201</v>
      </c>
      <c r="G261" s="14"/>
      <c r="H261" s="30">
        <f>H262</f>
        <v>168.2</v>
      </c>
      <c r="I261" s="30">
        <f aca="true" t="shared" si="84" ref="I261:R262">I262</f>
        <v>0</v>
      </c>
      <c r="J261" s="30">
        <f t="shared" si="84"/>
        <v>0</v>
      </c>
      <c r="K261" s="30">
        <f t="shared" si="84"/>
        <v>0</v>
      </c>
      <c r="L261" s="30">
        <f t="shared" si="84"/>
        <v>0</v>
      </c>
      <c r="M261" s="30">
        <f t="shared" si="84"/>
        <v>0</v>
      </c>
      <c r="N261" s="30">
        <f t="shared" si="84"/>
        <v>0</v>
      </c>
      <c r="O261" s="30">
        <f t="shared" si="84"/>
        <v>0</v>
      </c>
      <c r="P261" s="30">
        <f t="shared" si="84"/>
        <v>0</v>
      </c>
      <c r="Q261" s="30">
        <f t="shared" si="84"/>
        <v>0</v>
      </c>
      <c r="R261" s="30">
        <f t="shared" si="84"/>
        <v>0</v>
      </c>
    </row>
    <row r="262" spans="2:18" ht="22.5">
      <c r="B262" s="13" t="s">
        <v>319</v>
      </c>
      <c r="C262" s="14" t="s">
        <v>40</v>
      </c>
      <c r="D262" s="14" t="s">
        <v>24</v>
      </c>
      <c r="E262" s="14" t="s">
        <v>16</v>
      </c>
      <c r="F262" s="14" t="s">
        <v>201</v>
      </c>
      <c r="G262" s="14" t="s">
        <v>149</v>
      </c>
      <c r="H262" s="30">
        <f>H263</f>
        <v>168.2</v>
      </c>
      <c r="I262" s="30">
        <f t="shared" si="84"/>
        <v>0</v>
      </c>
      <c r="J262" s="30">
        <f t="shared" si="84"/>
        <v>0</v>
      </c>
      <c r="K262" s="30">
        <f t="shared" si="84"/>
        <v>0</v>
      </c>
      <c r="L262" s="30">
        <f t="shared" si="84"/>
        <v>0</v>
      </c>
      <c r="M262" s="30">
        <f t="shared" si="84"/>
        <v>0</v>
      </c>
      <c r="N262" s="30">
        <f t="shared" si="84"/>
        <v>0</v>
      </c>
      <c r="O262" s="30">
        <f t="shared" si="84"/>
        <v>0</v>
      </c>
      <c r="P262" s="30">
        <f t="shared" si="84"/>
        <v>0</v>
      </c>
      <c r="Q262" s="30">
        <f t="shared" si="84"/>
        <v>0</v>
      </c>
      <c r="R262" s="30">
        <f t="shared" si="84"/>
        <v>0</v>
      </c>
    </row>
    <row r="263" spans="2:18" ht="22.5">
      <c r="B263" s="45" t="s">
        <v>318</v>
      </c>
      <c r="C263" s="14" t="s">
        <v>40</v>
      </c>
      <c r="D263" s="14" t="s">
        <v>24</v>
      </c>
      <c r="E263" s="14" t="s">
        <v>16</v>
      </c>
      <c r="F263" s="14" t="s">
        <v>201</v>
      </c>
      <c r="G263" s="14" t="s">
        <v>152</v>
      </c>
      <c r="H263" s="30">
        <v>168.2</v>
      </c>
      <c r="I263" s="28"/>
      <c r="J263" s="28"/>
      <c r="K263" s="28"/>
      <c r="L263" s="28"/>
      <c r="M263" s="28"/>
      <c r="N263" s="28"/>
      <c r="O263" s="28"/>
      <c r="P263" s="28"/>
      <c r="Q263" s="28"/>
      <c r="R263" s="28"/>
    </row>
    <row r="264" spans="2:18" ht="12.75">
      <c r="B264" s="15" t="s">
        <v>84</v>
      </c>
      <c r="C264" s="14" t="s">
        <v>40</v>
      </c>
      <c r="D264" s="14" t="s">
        <v>24</v>
      </c>
      <c r="E264" s="14" t="s">
        <v>16</v>
      </c>
      <c r="F264" s="14" t="s">
        <v>202</v>
      </c>
      <c r="G264" s="14"/>
      <c r="H264" s="30">
        <v>7490.3</v>
      </c>
      <c r="I264" s="30">
        <f aca="true" t="shared" si="85" ref="I264:R265">I265</f>
        <v>0</v>
      </c>
      <c r="J264" s="30">
        <f t="shared" si="85"/>
        <v>0</v>
      </c>
      <c r="K264" s="30">
        <f t="shared" si="85"/>
        <v>0</v>
      </c>
      <c r="L264" s="30">
        <f t="shared" si="85"/>
        <v>0</v>
      </c>
      <c r="M264" s="30">
        <f t="shared" si="85"/>
        <v>0</v>
      </c>
      <c r="N264" s="30">
        <f t="shared" si="85"/>
        <v>0</v>
      </c>
      <c r="O264" s="30">
        <f t="shared" si="85"/>
        <v>0</v>
      </c>
      <c r="P264" s="30">
        <f t="shared" si="85"/>
        <v>0</v>
      </c>
      <c r="Q264" s="30">
        <f t="shared" si="85"/>
        <v>0</v>
      </c>
      <c r="R264" s="30">
        <f t="shared" si="85"/>
        <v>0</v>
      </c>
    </row>
    <row r="265" spans="2:18" ht="22.5">
      <c r="B265" s="13" t="s">
        <v>319</v>
      </c>
      <c r="C265" s="14" t="s">
        <v>40</v>
      </c>
      <c r="D265" s="14" t="s">
        <v>24</v>
      </c>
      <c r="E265" s="14" t="s">
        <v>16</v>
      </c>
      <c r="F265" s="14" t="s">
        <v>202</v>
      </c>
      <c r="G265" s="14" t="s">
        <v>149</v>
      </c>
      <c r="H265" s="30">
        <f>H266</f>
        <v>7490.3</v>
      </c>
      <c r="I265" s="30">
        <f t="shared" si="85"/>
        <v>0</v>
      </c>
      <c r="J265" s="30">
        <f t="shared" si="85"/>
        <v>0</v>
      </c>
      <c r="K265" s="30">
        <f t="shared" si="85"/>
        <v>0</v>
      </c>
      <c r="L265" s="30">
        <f t="shared" si="85"/>
        <v>0</v>
      </c>
      <c r="M265" s="30">
        <f t="shared" si="85"/>
        <v>0</v>
      </c>
      <c r="N265" s="30">
        <f t="shared" si="85"/>
        <v>0</v>
      </c>
      <c r="O265" s="30">
        <f t="shared" si="85"/>
        <v>0</v>
      </c>
      <c r="P265" s="30">
        <f t="shared" si="85"/>
        <v>0</v>
      </c>
      <c r="Q265" s="30">
        <f t="shared" si="85"/>
        <v>0</v>
      </c>
      <c r="R265" s="30">
        <f t="shared" si="85"/>
        <v>0</v>
      </c>
    </row>
    <row r="266" spans="2:18" ht="22.5">
      <c r="B266" s="45" t="s">
        <v>318</v>
      </c>
      <c r="C266" s="14" t="s">
        <v>40</v>
      </c>
      <c r="D266" s="14" t="s">
        <v>24</v>
      </c>
      <c r="E266" s="14" t="s">
        <v>16</v>
      </c>
      <c r="F266" s="14" t="s">
        <v>202</v>
      </c>
      <c r="G266" s="14" t="s">
        <v>152</v>
      </c>
      <c r="H266" s="30">
        <v>7490.3</v>
      </c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2:18" ht="45">
      <c r="B267" s="13" t="s">
        <v>177</v>
      </c>
      <c r="C267" s="14" t="s">
        <v>40</v>
      </c>
      <c r="D267" s="18" t="s">
        <v>24</v>
      </c>
      <c r="E267" s="14" t="s">
        <v>16</v>
      </c>
      <c r="F267" s="14" t="s">
        <v>203</v>
      </c>
      <c r="G267" s="14"/>
      <c r="H267" s="30">
        <f>H268</f>
        <v>92.4</v>
      </c>
      <c r="I267" s="30">
        <f aca="true" t="shared" si="86" ref="I267:R268">I268</f>
        <v>0</v>
      </c>
      <c r="J267" s="30">
        <f t="shared" si="86"/>
        <v>0</v>
      </c>
      <c r="K267" s="30">
        <f t="shared" si="86"/>
        <v>0</v>
      </c>
      <c r="L267" s="30">
        <f t="shared" si="86"/>
        <v>0</v>
      </c>
      <c r="M267" s="30">
        <f t="shared" si="86"/>
        <v>0</v>
      </c>
      <c r="N267" s="30">
        <f t="shared" si="86"/>
        <v>0</v>
      </c>
      <c r="O267" s="30">
        <f t="shared" si="86"/>
        <v>0</v>
      </c>
      <c r="P267" s="30">
        <f t="shared" si="86"/>
        <v>0</v>
      </c>
      <c r="Q267" s="30">
        <f t="shared" si="86"/>
        <v>0</v>
      </c>
      <c r="R267" s="30">
        <f t="shared" si="86"/>
        <v>0</v>
      </c>
    </row>
    <row r="268" spans="2:18" ht="12.75">
      <c r="B268" s="13" t="s">
        <v>180</v>
      </c>
      <c r="C268" s="14" t="s">
        <v>40</v>
      </c>
      <c r="D268" s="18" t="s">
        <v>24</v>
      </c>
      <c r="E268" s="14" t="s">
        <v>16</v>
      </c>
      <c r="F268" s="14" t="s">
        <v>203</v>
      </c>
      <c r="G268" s="14" t="s">
        <v>175</v>
      </c>
      <c r="H268" s="30">
        <f>H269</f>
        <v>92.4</v>
      </c>
      <c r="I268" s="30">
        <f t="shared" si="86"/>
        <v>0</v>
      </c>
      <c r="J268" s="30">
        <f t="shared" si="86"/>
        <v>0</v>
      </c>
      <c r="K268" s="30">
        <f t="shared" si="86"/>
        <v>0</v>
      </c>
      <c r="L268" s="30">
        <f t="shared" si="86"/>
        <v>0</v>
      </c>
      <c r="M268" s="30">
        <f t="shared" si="86"/>
        <v>0</v>
      </c>
      <c r="N268" s="30">
        <f t="shared" si="86"/>
        <v>0</v>
      </c>
      <c r="O268" s="30">
        <f t="shared" si="86"/>
        <v>0</v>
      </c>
      <c r="P268" s="30">
        <f t="shared" si="86"/>
        <v>0</v>
      </c>
      <c r="Q268" s="30">
        <f t="shared" si="86"/>
        <v>0</v>
      </c>
      <c r="R268" s="30">
        <f t="shared" si="86"/>
        <v>0</v>
      </c>
    </row>
    <row r="269" spans="2:18" ht="22.5">
      <c r="B269" s="13" t="s">
        <v>317</v>
      </c>
      <c r="C269" s="14" t="s">
        <v>40</v>
      </c>
      <c r="D269" s="18" t="s">
        <v>24</v>
      </c>
      <c r="E269" s="14" t="s">
        <v>16</v>
      </c>
      <c r="F269" s="14" t="s">
        <v>203</v>
      </c>
      <c r="G269" s="14" t="s">
        <v>179</v>
      </c>
      <c r="H269" s="30">
        <v>92.4</v>
      </c>
      <c r="I269" s="28"/>
      <c r="J269" s="28"/>
      <c r="K269" s="28"/>
      <c r="L269" s="28"/>
      <c r="M269" s="28"/>
      <c r="N269" s="28"/>
      <c r="O269" s="28"/>
      <c r="P269" s="28"/>
      <c r="Q269" s="28"/>
      <c r="R269" s="28"/>
    </row>
    <row r="270" spans="2:18" ht="12.75">
      <c r="B270" s="13" t="s">
        <v>244</v>
      </c>
      <c r="C270" s="14" t="s">
        <v>40</v>
      </c>
      <c r="D270" s="14" t="s">
        <v>24</v>
      </c>
      <c r="E270" s="14" t="s">
        <v>16</v>
      </c>
      <c r="F270" s="14" t="s">
        <v>245</v>
      </c>
      <c r="G270" s="14"/>
      <c r="H270" s="30">
        <f>H273+H271+H276</f>
        <v>1802.3</v>
      </c>
      <c r="I270" s="33">
        <f aca="true" t="shared" si="87" ref="I270:R270">I273+I271+I276</f>
        <v>0</v>
      </c>
      <c r="J270" s="33">
        <f t="shared" si="87"/>
        <v>0</v>
      </c>
      <c r="K270" s="33">
        <f t="shared" si="87"/>
        <v>0</v>
      </c>
      <c r="L270" s="33">
        <f t="shared" si="87"/>
        <v>0</v>
      </c>
      <c r="M270" s="33">
        <f t="shared" si="87"/>
        <v>0</v>
      </c>
      <c r="N270" s="33">
        <f t="shared" si="87"/>
        <v>0</v>
      </c>
      <c r="O270" s="33">
        <f t="shared" si="87"/>
        <v>0</v>
      </c>
      <c r="P270" s="33">
        <f t="shared" si="87"/>
        <v>0</v>
      </c>
      <c r="Q270" s="33">
        <f t="shared" si="87"/>
        <v>0</v>
      </c>
      <c r="R270" s="33">
        <f t="shared" si="87"/>
        <v>0</v>
      </c>
    </row>
    <row r="271" spans="2:18" ht="12.75">
      <c r="B271" s="13" t="s">
        <v>180</v>
      </c>
      <c r="C271" s="14" t="s">
        <v>40</v>
      </c>
      <c r="D271" s="18" t="s">
        <v>24</v>
      </c>
      <c r="E271" s="14" t="s">
        <v>16</v>
      </c>
      <c r="F271" s="14" t="s">
        <v>245</v>
      </c>
      <c r="G271" s="14" t="s">
        <v>175</v>
      </c>
      <c r="H271" s="30">
        <f>H272</f>
        <v>16.5</v>
      </c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8" ht="22.5">
      <c r="B272" s="13" t="s">
        <v>317</v>
      </c>
      <c r="C272" s="14" t="s">
        <v>40</v>
      </c>
      <c r="D272" s="18" t="s">
        <v>24</v>
      </c>
      <c r="E272" s="14" t="s">
        <v>16</v>
      </c>
      <c r="F272" s="14" t="s">
        <v>245</v>
      </c>
      <c r="G272" s="14" t="s">
        <v>179</v>
      </c>
      <c r="H272" s="30">
        <v>16.5</v>
      </c>
      <c r="I272" s="33"/>
      <c r="J272" s="33"/>
      <c r="K272" s="33"/>
      <c r="L272" s="33"/>
      <c r="M272" s="33"/>
      <c r="N272" s="33"/>
      <c r="O272" s="33"/>
      <c r="P272" s="33"/>
      <c r="Q272" s="33"/>
      <c r="R272" s="33"/>
    </row>
    <row r="273" spans="2:18" ht="22.5">
      <c r="B273" s="13" t="s">
        <v>319</v>
      </c>
      <c r="C273" s="14" t="s">
        <v>40</v>
      </c>
      <c r="D273" s="14" t="s">
        <v>24</v>
      </c>
      <c r="E273" s="14" t="s">
        <v>16</v>
      </c>
      <c r="F273" s="14" t="s">
        <v>245</v>
      </c>
      <c r="G273" s="14" t="s">
        <v>149</v>
      </c>
      <c r="H273" s="30">
        <f>H275+H274</f>
        <v>1775.8</v>
      </c>
      <c r="I273" s="33">
        <f aca="true" t="shared" si="88" ref="I273:R273">I275+I274</f>
        <v>0</v>
      </c>
      <c r="J273" s="33">
        <f t="shared" si="88"/>
        <v>0</v>
      </c>
      <c r="K273" s="33">
        <f t="shared" si="88"/>
        <v>0</v>
      </c>
      <c r="L273" s="33">
        <f t="shared" si="88"/>
        <v>0</v>
      </c>
      <c r="M273" s="33">
        <f t="shared" si="88"/>
        <v>0</v>
      </c>
      <c r="N273" s="33">
        <f t="shared" si="88"/>
        <v>0</v>
      </c>
      <c r="O273" s="33">
        <f t="shared" si="88"/>
        <v>0</v>
      </c>
      <c r="P273" s="33">
        <f t="shared" si="88"/>
        <v>0</v>
      </c>
      <c r="Q273" s="33">
        <f t="shared" si="88"/>
        <v>0</v>
      </c>
      <c r="R273" s="33">
        <f t="shared" si="88"/>
        <v>0</v>
      </c>
    </row>
    <row r="274" spans="2:18" ht="22.5">
      <c r="B274" s="13" t="s">
        <v>150</v>
      </c>
      <c r="C274" s="14" t="s">
        <v>40</v>
      </c>
      <c r="D274" s="14" t="s">
        <v>24</v>
      </c>
      <c r="E274" s="14" t="s">
        <v>16</v>
      </c>
      <c r="F274" s="14" t="s">
        <v>245</v>
      </c>
      <c r="G274" s="14" t="s">
        <v>151</v>
      </c>
      <c r="H274" s="44">
        <f>62.1+45</f>
        <v>107.1</v>
      </c>
      <c r="I274" s="53"/>
      <c r="J274" s="53"/>
      <c r="K274" s="53"/>
      <c r="L274" s="53"/>
      <c r="M274" s="53"/>
      <c r="N274" s="53"/>
      <c r="O274" s="53"/>
      <c r="P274" s="53"/>
      <c r="Q274" s="53"/>
      <c r="R274" s="53"/>
    </row>
    <row r="275" spans="2:18" ht="22.5">
      <c r="B275" s="45" t="s">
        <v>318</v>
      </c>
      <c r="C275" s="14" t="s">
        <v>40</v>
      </c>
      <c r="D275" s="14" t="s">
        <v>24</v>
      </c>
      <c r="E275" s="14" t="s">
        <v>16</v>
      </c>
      <c r="F275" s="14" t="s">
        <v>245</v>
      </c>
      <c r="G275" s="14" t="s">
        <v>152</v>
      </c>
      <c r="H275" s="44">
        <v>1668.7</v>
      </c>
      <c r="I275" s="53"/>
      <c r="J275" s="53"/>
      <c r="K275" s="53"/>
      <c r="L275" s="53"/>
      <c r="M275" s="53"/>
      <c r="N275" s="53"/>
      <c r="O275" s="53"/>
      <c r="P275" s="53"/>
      <c r="Q275" s="53"/>
      <c r="R275" s="53"/>
    </row>
    <row r="276" spans="2:18" ht="12.75">
      <c r="B276" s="13" t="s">
        <v>153</v>
      </c>
      <c r="C276" s="14" t="s">
        <v>40</v>
      </c>
      <c r="D276" s="14" t="s">
        <v>24</v>
      </c>
      <c r="E276" s="14" t="s">
        <v>16</v>
      </c>
      <c r="F276" s="14" t="s">
        <v>245</v>
      </c>
      <c r="G276" s="14" t="s">
        <v>154</v>
      </c>
      <c r="H276" s="44">
        <f>H277</f>
        <v>10</v>
      </c>
      <c r="I276" s="49">
        <f aca="true" t="shared" si="89" ref="I276:R276">I277</f>
        <v>0</v>
      </c>
      <c r="J276" s="49">
        <f t="shared" si="89"/>
        <v>0</v>
      </c>
      <c r="K276" s="49">
        <f t="shared" si="89"/>
        <v>0</v>
      </c>
      <c r="L276" s="49">
        <f t="shared" si="89"/>
        <v>0</v>
      </c>
      <c r="M276" s="49">
        <f t="shared" si="89"/>
        <v>0</v>
      </c>
      <c r="N276" s="49">
        <f t="shared" si="89"/>
        <v>0</v>
      </c>
      <c r="O276" s="49">
        <f t="shared" si="89"/>
        <v>0</v>
      </c>
      <c r="P276" s="49">
        <f t="shared" si="89"/>
        <v>0</v>
      </c>
      <c r="Q276" s="49">
        <f t="shared" si="89"/>
        <v>0</v>
      </c>
      <c r="R276" s="49">
        <f t="shared" si="89"/>
        <v>0</v>
      </c>
    </row>
    <row r="277" spans="2:18" ht="12.75">
      <c r="B277" s="13" t="s">
        <v>157</v>
      </c>
      <c r="C277" s="14" t="s">
        <v>40</v>
      </c>
      <c r="D277" s="14" t="s">
        <v>24</v>
      </c>
      <c r="E277" s="14" t="s">
        <v>16</v>
      </c>
      <c r="F277" s="14" t="s">
        <v>245</v>
      </c>
      <c r="G277" s="14" t="s">
        <v>158</v>
      </c>
      <c r="H277" s="44">
        <v>10</v>
      </c>
      <c r="I277" s="53"/>
      <c r="J277" s="53"/>
      <c r="K277" s="53"/>
      <c r="L277" s="53"/>
      <c r="M277" s="53"/>
      <c r="N277" s="53"/>
      <c r="O277" s="53"/>
      <c r="P277" s="53"/>
      <c r="Q277" s="53"/>
      <c r="R277" s="53"/>
    </row>
    <row r="278" spans="2:21" ht="12.75">
      <c r="B278" s="10" t="s">
        <v>4</v>
      </c>
      <c r="C278" s="14" t="s">
        <v>40</v>
      </c>
      <c r="D278" s="17" t="s">
        <v>24</v>
      </c>
      <c r="E278" s="17" t="s">
        <v>21</v>
      </c>
      <c r="F278" s="17"/>
      <c r="G278" s="17"/>
      <c r="H278" s="66">
        <f>H279+H314+H331</f>
        <v>150656.7</v>
      </c>
      <c r="I278" s="60" t="e">
        <f>I279+#REF!</f>
        <v>#REF!</v>
      </c>
      <c r="J278" s="60" t="e">
        <f>J279+#REF!</f>
        <v>#REF!</v>
      </c>
      <c r="K278" s="60" t="e">
        <f>K279+#REF!</f>
        <v>#REF!</v>
      </c>
      <c r="L278" s="60" t="e">
        <f>L279+#REF!</f>
        <v>#REF!</v>
      </c>
      <c r="M278" s="60" t="e">
        <f>M279+#REF!</f>
        <v>#REF!</v>
      </c>
      <c r="N278" s="60" t="e">
        <f>N279+#REF!</f>
        <v>#REF!</v>
      </c>
      <c r="O278" s="60" t="e">
        <f>O279+#REF!</f>
        <v>#REF!</v>
      </c>
      <c r="P278" s="60" t="e">
        <f>P279+#REF!</f>
        <v>#REF!</v>
      </c>
      <c r="Q278" s="60" t="e">
        <f>Q279+#REF!</f>
        <v>#REF!</v>
      </c>
      <c r="R278" s="60" t="e">
        <f>R279+#REF!</f>
        <v>#REF!</v>
      </c>
      <c r="T278" s="32"/>
      <c r="U278" s="32"/>
    </row>
    <row r="279" spans="2:18" ht="22.5">
      <c r="B279" s="15" t="s">
        <v>61</v>
      </c>
      <c r="C279" s="14" t="s">
        <v>40</v>
      </c>
      <c r="D279" s="18" t="s">
        <v>24</v>
      </c>
      <c r="E279" s="18" t="s">
        <v>21</v>
      </c>
      <c r="F279" s="18" t="s">
        <v>29</v>
      </c>
      <c r="G279" s="18"/>
      <c r="H279" s="30">
        <f>H280+H287+H294+H299+H302+H306+H308+H311</f>
        <v>145056.90000000002</v>
      </c>
      <c r="I279" s="33">
        <f aca="true" t="shared" si="90" ref="I279:R279">I280+I287+I294</f>
        <v>0</v>
      </c>
      <c r="J279" s="33">
        <f t="shared" si="90"/>
        <v>0</v>
      </c>
      <c r="K279" s="33">
        <f t="shared" si="90"/>
        <v>0</v>
      </c>
      <c r="L279" s="33">
        <f t="shared" si="90"/>
        <v>0</v>
      </c>
      <c r="M279" s="33">
        <f t="shared" si="90"/>
        <v>0</v>
      </c>
      <c r="N279" s="33">
        <f t="shared" si="90"/>
        <v>0</v>
      </c>
      <c r="O279" s="33">
        <f t="shared" si="90"/>
        <v>0</v>
      </c>
      <c r="P279" s="33">
        <f t="shared" si="90"/>
        <v>0</v>
      </c>
      <c r="Q279" s="33">
        <f t="shared" si="90"/>
        <v>0</v>
      </c>
      <c r="R279" s="33">
        <f t="shared" si="90"/>
        <v>0</v>
      </c>
    </row>
    <row r="280" spans="2:18" ht="22.5">
      <c r="B280" s="15" t="s">
        <v>57</v>
      </c>
      <c r="C280" s="14" t="s">
        <v>40</v>
      </c>
      <c r="D280" s="18" t="s">
        <v>24</v>
      </c>
      <c r="E280" s="18" t="s">
        <v>21</v>
      </c>
      <c r="F280" s="18" t="s">
        <v>62</v>
      </c>
      <c r="G280" s="18"/>
      <c r="H280" s="30">
        <f>H281+H284</f>
        <v>1941.2000000000003</v>
      </c>
      <c r="I280" s="33">
        <f aca="true" t="shared" si="91" ref="I280:R280">I281+I284</f>
        <v>0</v>
      </c>
      <c r="J280" s="33">
        <f t="shared" si="91"/>
        <v>0</v>
      </c>
      <c r="K280" s="33">
        <f t="shared" si="91"/>
        <v>0</v>
      </c>
      <c r="L280" s="33">
        <f t="shared" si="91"/>
        <v>0</v>
      </c>
      <c r="M280" s="33">
        <f t="shared" si="91"/>
        <v>0</v>
      </c>
      <c r="N280" s="33">
        <f t="shared" si="91"/>
        <v>0</v>
      </c>
      <c r="O280" s="33">
        <f t="shared" si="91"/>
        <v>0</v>
      </c>
      <c r="P280" s="33">
        <f t="shared" si="91"/>
        <v>0</v>
      </c>
      <c r="Q280" s="33">
        <f t="shared" si="91"/>
        <v>0</v>
      </c>
      <c r="R280" s="33">
        <f t="shared" si="91"/>
        <v>0</v>
      </c>
    </row>
    <row r="281" spans="2:18" ht="22.5">
      <c r="B281" s="13" t="s">
        <v>319</v>
      </c>
      <c r="C281" s="14" t="s">
        <v>40</v>
      </c>
      <c r="D281" s="18" t="s">
        <v>24</v>
      </c>
      <c r="E281" s="18" t="s">
        <v>21</v>
      </c>
      <c r="F281" s="18" t="s">
        <v>62</v>
      </c>
      <c r="G281" s="14" t="s">
        <v>149</v>
      </c>
      <c r="H281" s="30">
        <f>H283+H282</f>
        <v>1667.6000000000001</v>
      </c>
      <c r="I281" s="33">
        <f aca="true" t="shared" si="92" ref="I281:R281">I283+I282</f>
        <v>0</v>
      </c>
      <c r="J281" s="33">
        <f t="shared" si="92"/>
        <v>0</v>
      </c>
      <c r="K281" s="33">
        <f t="shared" si="92"/>
        <v>0</v>
      </c>
      <c r="L281" s="33">
        <f t="shared" si="92"/>
        <v>0</v>
      </c>
      <c r="M281" s="33">
        <f t="shared" si="92"/>
        <v>0</v>
      </c>
      <c r="N281" s="33">
        <f t="shared" si="92"/>
        <v>0</v>
      </c>
      <c r="O281" s="33">
        <f t="shared" si="92"/>
        <v>0</v>
      </c>
      <c r="P281" s="33">
        <f t="shared" si="92"/>
        <v>0</v>
      </c>
      <c r="Q281" s="33">
        <f t="shared" si="92"/>
        <v>0</v>
      </c>
      <c r="R281" s="33">
        <f t="shared" si="92"/>
        <v>0</v>
      </c>
    </row>
    <row r="282" spans="2:18" ht="27" customHeight="1">
      <c r="B282" s="13" t="s">
        <v>150</v>
      </c>
      <c r="C282" s="14" t="s">
        <v>40</v>
      </c>
      <c r="D282" s="18" t="s">
        <v>24</v>
      </c>
      <c r="E282" s="18" t="s">
        <v>21</v>
      </c>
      <c r="F282" s="18" t="s">
        <v>62</v>
      </c>
      <c r="G282" s="14" t="s">
        <v>151</v>
      </c>
      <c r="H282" s="30">
        <v>368.2</v>
      </c>
      <c r="I282" s="59"/>
      <c r="J282" s="59"/>
      <c r="K282" s="59"/>
      <c r="L282" s="59"/>
      <c r="M282" s="59"/>
      <c r="N282" s="59"/>
      <c r="O282" s="59"/>
      <c r="P282" s="59"/>
      <c r="Q282" s="59"/>
      <c r="R282" s="59"/>
    </row>
    <row r="283" spans="2:18" ht="22.5">
      <c r="B283" s="45" t="s">
        <v>318</v>
      </c>
      <c r="C283" s="14" t="s">
        <v>40</v>
      </c>
      <c r="D283" s="18" t="s">
        <v>24</v>
      </c>
      <c r="E283" s="18" t="s">
        <v>21</v>
      </c>
      <c r="F283" s="18" t="s">
        <v>62</v>
      </c>
      <c r="G283" s="14" t="s">
        <v>152</v>
      </c>
      <c r="H283" s="30">
        <v>1299.4</v>
      </c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2:18" ht="12.75">
      <c r="B284" s="13" t="s">
        <v>153</v>
      </c>
      <c r="C284" s="14" t="s">
        <v>40</v>
      </c>
      <c r="D284" s="18" t="s">
        <v>24</v>
      </c>
      <c r="E284" s="18" t="s">
        <v>21</v>
      </c>
      <c r="F284" s="18" t="s">
        <v>62</v>
      </c>
      <c r="G284" s="14" t="s">
        <v>154</v>
      </c>
      <c r="H284" s="30">
        <f>H286+H285</f>
        <v>273.6</v>
      </c>
      <c r="I284" s="54">
        <f aca="true" t="shared" si="93" ref="I284:R284">I286</f>
        <v>0</v>
      </c>
      <c r="J284" s="54">
        <f t="shared" si="93"/>
        <v>0</v>
      </c>
      <c r="K284" s="54">
        <f t="shared" si="93"/>
        <v>0</v>
      </c>
      <c r="L284" s="54">
        <f t="shared" si="93"/>
        <v>0</v>
      </c>
      <c r="M284" s="54">
        <f t="shared" si="93"/>
        <v>0</v>
      </c>
      <c r="N284" s="54">
        <f t="shared" si="93"/>
        <v>0</v>
      </c>
      <c r="O284" s="54">
        <f t="shared" si="93"/>
        <v>0</v>
      </c>
      <c r="P284" s="54">
        <f t="shared" si="93"/>
        <v>0</v>
      </c>
      <c r="Q284" s="54">
        <f t="shared" si="93"/>
        <v>0</v>
      </c>
      <c r="R284" s="54">
        <f t="shared" si="93"/>
        <v>0</v>
      </c>
    </row>
    <row r="285" spans="2:18" ht="22.5">
      <c r="B285" s="13" t="s">
        <v>155</v>
      </c>
      <c r="C285" s="14" t="s">
        <v>40</v>
      </c>
      <c r="D285" s="18" t="s">
        <v>24</v>
      </c>
      <c r="E285" s="18" t="s">
        <v>21</v>
      </c>
      <c r="F285" s="18" t="s">
        <v>62</v>
      </c>
      <c r="G285" s="14" t="s">
        <v>156</v>
      </c>
      <c r="H285" s="30">
        <v>251.1</v>
      </c>
      <c r="I285" s="62"/>
      <c r="J285" s="62"/>
      <c r="K285" s="62"/>
      <c r="L285" s="62"/>
      <c r="M285" s="62"/>
      <c r="N285" s="62"/>
      <c r="O285" s="62"/>
      <c r="P285" s="62"/>
      <c r="Q285" s="62"/>
      <c r="R285" s="62"/>
    </row>
    <row r="286" spans="2:18" ht="12.75">
      <c r="B286" s="13" t="s">
        <v>157</v>
      </c>
      <c r="C286" s="14" t="s">
        <v>40</v>
      </c>
      <c r="D286" s="18" t="s">
        <v>24</v>
      </c>
      <c r="E286" s="18" t="s">
        <v>21</v>
      </c>
      <c r="F286" s="18" t="s">
        <v>62</v>
      </c>
      <c r="G286" s="14" t="s">
        <v>158</v>
      </c>
      <c r="H286" s="30">
        <v>22.5</v>
      </c>
      <c r="I286" s="55"/>
      <c r="J286" s="55"/>
      <c r="K286" s="55"/>
      <c r="L286" s="55"/>
      <c r="M286" s="55"/>
      <c r="N286" s="55"/>
      <c r="O286" s="55"/>
      <c r="P286" s="55"/>
      <c r="Q286" s="55"/>
      <c r="R286" s="55"/>
    </row>
    <row r="287" spans="2:18" ht="57">
      <c r="B287" s="15" t="s">
        <v>127</v>
      </c>
      <c r="C287" s="14" t="s">
        <v>40</v>
      </c>
      <c r="D287" s="18" t="s">
        <v>24</v>
      </c>
      <c r="E287" s="18" t="s">
        <v>21</v>
      </c>
      <c r="F287" s="18" t="s">
        <v>183</v>
      </c>
      <c r="G287" s="18"/>
      <c r="H287" s="30">
        <f>H288+H291</f>
        <v>119436.4</v>
      </c>
      <c r="I287" s="54">
        <f aca="true" t="shared" si="94" ref="I287:R287">I288+I291</f>
        <v>0</v>
      </c>
      <c r="J287" s="54">
        <f t="shared" si="94"/>
        <v>0</v>
      </c>
      <c r="K287" s="54">
        <f t="shared" si="94"/>
        <v>0</v>
      </c>
      <c r="L287" s="54">
        <f t="shared" si="94"/>
        <v>0</v>
      </c>
      <c r="M287" s="54">
        <f t="shared" si="94"/>
        <v>0</v>
      </c>
      <c r="N287" s="54">
        <f t="shared" si="94"/>
        <v>0</v>
      </c>
      <c r="O287" s="54">
        <f t="shared" si="94"/>
        <v>0</v>
      </c>
      <c r="P287" s="54">
        <f t="shared" si="94"/>
        <v>0</v>
      </c>
      <c r="Q287" s="54">
        <f t="shared" si="94"/>
        <v>0</v>
      </c>
      <c r="R287" s="54">
        <f t="shared" si="94"/>
        <v>0</v>
      </c>
    </row>
    <row r="288" spans="2:18" ht="12.75">
      <c r="B288" s="15" t="s">
        <v>174</v>
      </c>
      <c r="C288" s="14" t="s">
        <v>40</v>
      </c>
      <c r="D288" s="18" t="s">
        <v>24</v>
      </c>
      <c r="E288" s="18" t="s">
        <v>21</v>
      </c>
      <c r="F288" s="18" t="s">
        <v>183</v>
      </c>
      <c r="G288" s="18" t="s">
        <v>175</v>
      </c>
      <c r="H288" s="30">
        <f>H289+H290</f>
        <v>116367.59999999999</v>
      </c>
      <c r="I288" s="30">
        <f aca="true" t="shared" si="95" ref="I288:R288">I289+I290</f>
        <v>0</v>
      </c>
      <c r="J288" s="30">
        <f t="shared" si="95"/>
        <v>0</v>
      </c>
      <c r="K288" s="30">
        <f t="shared" si="95"/>
        <v>0</v>
      </c>
      <c r="L288" s="30">
        <f t="shared" si="95"/>
        <v>0</v>
      </c>
      <c r="M288" s="30">
        <f t="shared" si="95"/>
        <v>0</v>
      </c>
      <c r="N288" s="30">
        <f t="shared" si="95"/>
        <v>0</v>
      </c>
      <c r="O288" s="30">
        <f t="shared" si="95"/>
        <v>0</v>
      </c>
      <c r="P288" s="30">
        <f t="shared" si="95"/>
        <v>0</v>
      </c>
      <c r="Q288" s="30">
        <f t="shared" si="95"/>
        <v>0</v>
      </c>
      <c r="R288" s="30">
        <f t="shared" si="95"/>
        <v>0</v>
      </c>
    </row>
    <row r="289" spans="2:18" ht="22.5">
      <c r="B289" s="15" t="s">
        <v>316</v>
      </c>
      <c r="C289" s="14" t="s">
        <v>40</v>
      </c>
      <c r="D289" s="18" t="s">
        <v>24</v>
      </c>
      <c r="E289" s="18" t="s">
        <v>21</v>
      </c>
      <c r="F289" s="18" t="s">
        <v>183</v>
      </c>
      <c r="G289" s="18" t="s">
        <v>176</v>
      </c>
      <c r="H289" s="30">
        <v>115560.2</v>
      </c>
      <c r="I289" s="28"/>
      <c r="J289" s="28"/>
      <c r="K289" s="28"/>
      <c r="L289" s="28"/>
      <c r="M289" s="28"/>
      <c r="N289" s="28"/>
      <c r="O289" s="28"/>
      <c r="P289" s="28"/>
      <c r="Q289" s="28"/>
      <c r="R289" s="28"/>
    </row>
    <row r="290" spans="2:18" ht="22.5">
      <c r="B290" s="13" t="s">
        <v>317</v>
      </c>
      <c r="C290" s="14" t="s">
        <v>40</v>
      </c>
      <c r="D290" s="18" t="s">
        <v>24</v>
      </c>
      <c r="E290" s="18" t="s">
        <v>21</v>
      </c>
      <c r="F290" s="18" t="s">
        <v>183</v>
      </c>
      <c r="G290" s="14" t="s">
        <v>179</v>
      </c>
      <c r="H290" s="30">
        <v>807.4</v>
      </c>
      <c r="I290" s="28"/>
      <c r="J290" s="28"/>
      <c r="K290" s="28"/>
      <c r="L290" s="28"/>
      <c r="M290" s="28"/>
      <c r="N290" s="28"/>
      <c r="O290" s="28"/>
      <c r="P290" s="28"/>
      <c r="Q290" s="28"/>
      <c r="R290" s="28"/>
    </row>
    <row r="291" spans="2:18" ht="22.5">
      <c r="B291" s="13" t="s">
        <v>319</v>
      </c>
      <c r="C291" s="14" t="s">
        <v>40</v>
      </c>
      <c r="D291" s="18" t="s">
        <v>24</v>
      </c>
      <c r="E291" s="18" t="s">
        <v>21</v>
      </c>
      <c r="F291" s="18" t="s">
        <v>183</v>
      </c>
      <c r="G291" s="14" t="s">
        <v>149</v>
      </c>
      <c r="H291" s="30">
        <f>H293+H292</f>
        <v>3068.8</v>
      </c>
      <c r="I291" s="30">
        <f aca="true" t="shared" si="96" ref="I291:R291">I293</f>
        <v>0</v>
      </c>
      <c r="J291" s="30">
        <f t="shared" si="96"/>
        <v>0</v>
      </c>
      <c r="K291" s="30">
        <f t="shared" si="96"/>
        <v>0</v>
      </c>
      <c r="L291" s="30">
        <f t="shared" si="96"/>
        <v>0</v>
      </c>
      <c r="M291" s="30">
        <f t="shared" si="96"/>
        <v>0</v>
      </c>
      <c r="N291" s="30">
        <f t="shared" si="96"/>
        <v>0</v>
      </c>
      <c r="O291" s="30">
        <f t="shared" si="96"/>
        <v>0</v>
      </c>
      <c r="P291" s="30">
        <f t="shared" si="96"/>
        <v>0</v>
      </c>
      <c r="Q291" s="30">
        <f t="shared" si="96"/>
        <v>0</v>
      </c>
      <c r="R291" s="30">
        <f t="shared" si="96"/>
        <v>0</v>
      </c>
    </row>
    <row r="292" spans="2:18" ht="22.5">
      <c r="B292" s="13" t="s">
        <v>150</v>
      </c>
      <c r="C292" s="14" t="s">
        <v>40</v>
      </c>
      <c r="D292" s="18" t="s">
        <v>24</v>
      </c>
      <c r="E292" s="18" t="s">
        <v>21</v>
      </c>
      <c r="F292" s="18" t="s">
        <v>183</v>
      </c>
      <c r="G292" s="14" t="s">
        <v>151</v>
      </c>
      <c r="H292" s="30">
        <v>917.8</v>
      </c>
      <c r="I292" s="70"/>
      <c r="J292" s="70"/>
      <c r="K292" s="70"/>
      <c r="L292" s="70"/>
      <c r="M292" s="70"/>
      <c r="N292" s="70"/>
      <c r="O292" s="70"/>
      <c r="P292" s="70"/>
      <c r="Q292" s="70"/>
      <c r="R292" s="70"/>
    </row>
    <row r="293" spans="2:18" ht="22.5">
      <c r="B293" s="45" t="s">
        <v>318</v>
      </c>
      <c r="C293" s="14" t="s">
        <v>40</v>
      </c>
      <c r="D293" s="18" t="s">
        <v>24</v>
      </c>
      <c r="E293" s="18" t="s">
        <v>21</v>
      </c>
      <c r="F293" s="18" t="s">
        <v>183</v>
      </c>
      <c r="G293" s="14" t="s">
        <v>152</v>
      </c>
      <c r="H293" s="30">
        <v>2151</v>
      </c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2:18" ht="22.5">
      <c r="B294" s="13" t="s">
        <v>274</v>
      </c>
      <c r="C294" s="14" t="s">
        <v>40</v>
      </c>
      <c r="D294" s="18" t="s">
        <v>24</v>
      </c>
      <c r="E294" s="18" t="s">
        <v>21</v>
      </c>
      <c r="F294" s="14" t="s">
        <v>184</v>
      </c>
      <c r="G294" s="14"/>
      <c r="H294" s="30">
        <f>H295+H297</f>
        <v>5015</v>
      </c>
      <c r="I294" s="30">
        <f aca="true" t="shared" si="97" ref="I294:R294">I295+I297</f>
        <v>0</v>
      </c>
      <c r="J294" s="30">
        <f t="shared" si="97"/>
        <v>0</v>
      </c>
      <c r="K294" s="30">
        <f t="shared" si="97"/>
        <v>0</v>
      </c>
      <c r="L294" s="30">
        <f t="shared" si="97"/>
        <v>0</v>
      </c>
      <c r="M294" s="30">
        <f t="shared" si="97"/>
        <v>0</v>
      </c>
      <c r="N294" s="30">
        <f t="shared" si="97"/>
        <v>0</v>
      </c>
      <c r="O294" s="30">
        <f t="shared" si="97"/>
        <v>0</v>
      </c>
      <c r="P294" s="30">
        <f t="shared" si="97"/>
        <v>0</v>
      </c>
      <c r="Q294" s="30">
        <f t="shared" si="97"/>
        <v>0</v>
      </c>
      <c r="R294" s="30">
        <f t="shared" si="97"/>
        <v>0</v>
      </c>
    </row>
    <row r="295" spans="2:18" ht="12.75">
      <c r="B295" s="13" t="s">
        <v>180</v>
      </c>
      <c r="C295" s="14" t="s">
        <v>40</v>
      </c>
      <c r="D295" s="18" t="s">
        <v>24</v>
      </c>
      <c r="E295" s="18" t="s">
        <v>21</v>
      </c>
      <c r="F295" s="14" t="s">
        <v>184</v>
      </c>
      <c r="G295" s="14" t="s">
        <v>175</v>
      </c>
      <c r="H295" s="30">
        <f>H296</f>
        <v>4892.1</v>
      </c>
      <c r="I295" s="30">
        <f aca="true" t="shared" si="98" ref="I295:R295">I296</f>
        <v>0</v>
      </c>
      <c r="J295" s="30">
        <f t="shared" si="98"/>
        <v>0</v>
      </c>
      <c r="K295" s="30">
        <f t="shared" si="98"/>
        <v>0</v>
      </c>
      <c r="L295" s="30">
        <f t="shared" si="98"/>
        <v>0</v>
      </c>
      <c r="M295" s="30">
        <f t="shared" si="98"/>
        <v>0</v>
      </c>
      <c r="N295" s="30">
        <f t="shared" si="98"/>
        <v>0</v>
      </c>
      <c r="O295" s="30">
        <f t="shared" si="98"/>
        <v>0</v>
      </c>
      <c r="P295" s="30">
        <f t="shared" si="98"/>
        <v>0</v>
      </c>
      <c r="Q295" s="30">
        <f t="shared" si="98"/>
        <v>0</v>
      </c>
      <c r="R295" s="30">
        <f t="shared" si="98"/>
        <v>0</v>
      </c>
    </row>
    <row r="296" spans="2:18" ht="22.5">
      <c r="B296" s="13" t="s">
        <v>317</v>
      </c>
      <c r="C296" s="14" t="s">
        <v>40</v>
      </c>
      <c r="D296" s="18" t="s">
        <v>24</v>
      </c>
      <c r="E296" s="18" t="s">
        <v>21</v>
      </c>
      <c r="F296" s="14" t="s">
        <v>184</v>
      </c>
      <c r="G296" s="14" t="s">
        <v>179</v>
      </c>
      <c r="H296" s="30">
        <v>4892.1</v>
      </c>
      <c r="I296" s="28"/>
      <c r="J296" s="28"/>
      <c r="K296" s="28"/>
      <c r="L296" s="28"/>
      <c r="M296" s="28"/>
      <c r="N296" s="28"/>
      <c r="O296" s="28"/>
      <c r="P296" s="28"/>
      <c r="Q296" s="28"/>
      <c r="R296" s="28"/>
    </row>
    <row r="297" spans="2:18" ht="22.5">
      <c r="B297" s="13" t="s">
        <v>208</v>
      </c>
      <c r="C297" s="14" t="s">
        <v>40</v>
      </c>
      <c r="D297" s="18" t="s">
        <v>24</v>
      </c>
      <c r="E297" s="18" t="s">
        <v>21</v>
      </c>
      <c r="F297" s="14" t="s">
        <v>184</v>
      </c>
      <c r="G297" s="14" t="s">
        <v>209</v>
      </c>
      <c r="H297" s="30">
        <f>H298</f>
        <v>122.9</v>
      </c>
      <c r="I297" s="30">
        <f aca="true" t="shared" si="99" ref="I297:R297">I298</f>
        <v>0</v>
      </c>
      <c r="J297" s="30">
        <f t="shared" si="99"/>
        <v>0</v>
      </c>
      <c r="K297" s="30">
        <f t="shared" si="99"/>
        <v>0</v>
      </c>
      <c r="L297" s="30">
        <f t="shared" si="99"/>
        <v>0</v>
      </c>
      <c r="M297" s="30">
        <f t="shared" si="99"/>
        <v>0</v>
      </c>
      <c r="N297" s="30">
        <f t="shared" si="99"/>
        <v>0</v>
      </c>
      <c r="O297" s="30">
        <f t="shared" si="99"/>
        <v>0</v>
      </c>
      <c r="P297" s="30">
        <f t="shared" si="99"/>
        <v>0</v>
      </c>
      <c r="Q297" s="30">
        <f t="shared" si="99"/>
        <v>0</v>
      </c>
      <c r="R297" s="30">
        <f t="shared" si="99"/>
        <v>0</v>
      </c>
    </row>
    <row r="298" spans="2:18" ht="34.5" customHeight="1">
      <c r="B298" s="13" t="s">
        <v>325</v>
      </c>
      <c r="C298" s="14" t="s">
        <v>40</v>
      </c>
      <c r="D298" s="18" t="s">
        <v>24</v>
      </c>
      <c r="E298" s="18" t="s">
        <v>21</v>
      </c>
      <c r="F298" s="14" t="s">
        <v>184</v>
      </c>
      <c r="G298" s="14" t="s">
        <v>210</v>
      </c>
      <c r="H298" s="30">
        <v>122.9</v>
      </c>
      <c r="I298" s="28"/>
      <c r="J298" s="28"/>
      <c r="K298" s="28"/>
      <c r="L298" s="28"/>
      <c r="M298" s="28"/>
      <c r="N298" s="28"/>
      <c r="O298" s="28"/>
      <c r="P298" s="28"/>
      <c r="Q298" s="28"/>
      <c r="R298" s="28"/>
    </row>
    <row r="299" spans="2:18" ht="12.75">
      <c r="B299" s="13" t="s">
        <v>145</v>
      </c>
      <c r="C299" s="14" t="s">
        <v>40</v>
      </c>
      <c r="D299" s="18" t="s">
        <v>24</v>
      </c>
      <c r="E299" s="18" t="s">
        <v>21</v>
      </c>
      <c r="F299" s="14" t="s">
        <v>308</v>
      </c>
      <c r="G299" s="14"/>
      <c r="H299" s="30">
        <f>H300</f>
        <v>9189.2</v>
      </c>
      <c r="I299" s="28"/>
      <c r="J299" s="28"/>
      <c r="K299" s="28"/>
      <c r="L299" s="28"/>
      <c r="M299" s="28"/>
      <c r="N299" s="28"/>
      <c r="O299" s="28"/>
      <c r="P299" s="28"/>
      <c r="Q299" s="28"/>
      <c r="R299" s="28"/>
    </row>
    <row r="300" spans="2:18" ht="22.5">
      <c r="B300" s="13" t="s">
        <v>319</v>
      </c>
      <c r="C300" s="14" t="s">
        <v>40</v>
      </c>
      <c r="D300" s="18" t="s">
        <v>24</v>
      </c>
      <c r="E300" s="18" t="s">
        <v>21</v>
      </c>
      <c r="F300" s="18" t="s">
        <v>308</v>
      </c>
      <c r="G300" s="14" t="s">
        <v>149</v>
      </c>
      <c r="H300" s="30">
        <f>H301</f>
        <v>9189.2</v>
      </c>
      <c r="I300" s="28"/>
      <c r="J300" s="28"/>
      <c r="K300" s="28"/>
      <c r="L300" s="28"/>
      <c r="M300" s="28"/>
      <c r="N300" s="28"/>
      <c r="O300" s="28"/>
      <c r="P300" s="28"/>
      <c r="Q300" s="28"/>
      <c r="R300" s="28"/>
    </row>
    <row r="301" spans="2:18" ht="22.5">
      <c r="B301" s="45" t="s">
        <v>318</v>
      </c>
      <c r="C301" s="14" t="s">
        <v>40</v>
      </c>
      <c r="D301" s="18" t="s">
        <v>24</v>
      </c>
      <c r="E301" s="18" t="s">
        <v>21</v>
      </c>
      <c r="F301" s="18" t="s">
        <v>308</v>
      </c>
      <c r="G301" s="14" t="s">
        <v>152</v>
      </c>
      <c r="H301" s="30">
        <v>9189.2</v>
      </c>
      <c r="I301" s="28"/>
      <c r="J301" s="28"/>
      <c r="K301" s="28"/>
      <c r="L301" s="28"/>
      <c r="M301" s="28"/>
      <c r="N301" s="28"/>
      <c r="O301" s="28"/>
      <c r="P301" s="28"/>
      <c r="Q301" s="28"/>
      <c r="R301" s="28"/>
    </row>
    <row r="302" spans="2:18" ht="12.75">
      <c r="B302" s="15" t="s">
        <v>82</v>
      </c>
      <c r="C302" s="14" t="s">
        <v>40</v>
      </c>
      <c r="D302" s="14" t="s">
        <v>24</v>
      </c>
      <c r="E302" s="18" t="s">
        <v>21</v>
      </c>
      <c r="F302" s="14" t="s">
        <v>309</v>
      </c>
      <c r="G302" s="14"/>
      <c r="H302" s="30">
        <f>H303</f>
        <v>4151.7</v>
      </c>
      <c r="I302" s="28"/>
      <c r="J302" s="28"/>
      <c r="K302" s="28"/>
      <c r="L302" s="28"/>
      <c r="M302" s="28"/>
      <c r="N302" s="28"/>
      <c r="O302" s="28"/>
      <c r="P302" s="28"/>
      <c r="Q302" s="28"/>
      <c r="R302" s="28"/>
    </row>
    <row r="303" spans="2:18" ht="22.5">
      <c r="B303" s="13" t="s">
        <v>319</v>
      </c>
      <c r="C303" s="14" t="s">
        <v>40</v>
      </c>
      <c r="D303" s="14" t="s">
        <v>24</v>
      </c>
      <c r="E303" s="18" t="s">
        <v>21</v>
      </c>
      <c r="F303" s="14" t="s">
        <v>309</v>
      </c>
      <c r="G303" s="14" t="s">
        <v>149</v>
      </c>
      <c r="H303" s="30">
        <f>H304</f>
        <v>4151.7</v>
      </c>
      <c r="I303" s="28"/>
      <c r="J303" s="28"/>
      <c r="K303" s="28"/>
      <c r="L303" s="28"/>
      <c r="M303" s="28"/>
      <c r="N303" s="28"/>
      <c r="O303" s="28"/>
      <c r="P303" s="28"/>
      <c r="Q303" s="28"/>
      <c r="R303" s="28"/>
    </row>
    <row r="304" spans="2:18" ht="22.5">
      <c r="B304" s="45" t="s">
        <v>318</v>
      </c>
      <c r="C304" s="14" t="s">
        <v>40</v>
      </c>
      <c r="D304" s="14" t="s">
        <v>24</v>
      </c>
      <c r="E304" s="18" t="s">
        <v>21</v>
      </c>
      <c r="F304" s="14" t="s">
        <v>309</v>
      </c>
      <c r="G304" s="14" t="s">
        <v>152</v>
      </c>
      <c r="H304" s="30">
        <v>4151.7</v>
      </c>
      <c r="I304" s="28"/>
      <c r="J304" s="28"/>
      <c r="K304" s="28"/>
      <c r="L304" s="28"/>
      <c r="M304" s="28"/>
      <c r="N304" s="28"/>
      <c r="O304" s="28"/>
      <c r="P304" s="28"/>
      <c r="Q304" s="28"/>
      <c r="R304" s="28"/>
    </row>
    <row r="305" spans="2:18" ht="12.75">
      <c r="B305" s="15" t="s">
        <v>83</v>
      </c>
      <c r="C305" s="14" t="s">
        <v>40</v>
      </c>
      <c r="D305" s="14" t="s">
        <v>24</v>
      </c>
      <c r="E305" s="18" t="s">
        <v>21</v>
      </c>
      <c r="F305" s="14" t="s">
        <v>310</v>
      </c>
      <c r="G305" s="14"/>
      <c r="H305" s="30">
        <f>H306</f>
        <v>332.7</v>
      </c>
      <c r="I305" s="28"/>
      <c r="J305" s="28"/>
      <c r="K305" s="28"/>
      <c r="L305" s="28"/>
      <c r="M305" s="28"/>
      <c r="N305" s="28"/>
      <c r="O305" s="28"/>
      <c r="P305" s="28"/>
      <c r="Q305" s="28"/>
      <c r="R305" s="28"/>
    </row>
    <row r="306" spans="2:18" ht="22.5">
      <c r="B306" s="13" t="s">
        <v>319</v>
      </c>
      <c r="C306" s="14" t="s">
        <v>40</v>
      </c>
      <c r="D306" s="14" t="s">
        <v>24</v>
      </c>
      <c r="E306" s="18" t="s">
        <v>21</v>
      </c>
      <c r="F306" s="14" t="s">
        <v>310</v>
      </c>
      <c r="G306" s="14" t="s">
        <v>149</v>
      </c>
      <c r="H306" s="30">
        <f>H307</f>
        <v>332.7</v>
      </c>
      <c r="I306" s="28"/>
      <c r="J306" s="28"/>
      <c r="K306" s="28"/>
      <c r="L306" s="28"/>
      <c r="M306" s="28"/>
      <c r="N306" s="28"/>
      <c r="O306" s="28"/>
      <c r="P306" s="28"/>
      <c r="Q306" s="28"/>
      <c r="R306" s="28"/>
    </row>
    <row r="307" spans="2:18" ht="22.5">
      <c r="B307" s="45" t="s">
        <v>318</v>
      </c>
      <c r="C307" s="14" t="s">
        <v>40</v>
      </c>
      <c r="D307" s="14" t="s">
        <v>24</v>
      </c>
      <c r="E307" s="18" t="s">
        <v>21</v>
      </c>
      <c r="F307" s="14" t="s">
        <v>310</v>
      </c>
      <c r="G307" s="14" t="s">
        <v>152</v>
      </c>
      <c r="H307" s="30">
        <v>332.7</v>
      </c>
      <c r="I307" s="28"/>
      <c r="J307" s="28"/>
      <c r="K307" s="28"/>
      <c r="L307" s="28"/>
      <c r="M307" s="28"/>
      <c r="N307" s="28"/>
      <c r="O307" s="28"/>
      <c r="P307" s="28"/>
      <c r="Q307" s="28"/>
      <c r="R307" s="28"/>
    </row>
    <row r="308" spans="2:18" ht="15" customHeight="1">
      <c r="B308" s="13" t="s">
        <v>185</v>
      </c>
      <c r="C308" s="14" t="s">
        <v>40</v>
      </c>
      <c r="D308" s="14" t="s">
        <v>24</v>
      </c>
      <c r="E308" s="18" t="s">
        <v>21</v>
      </c>
      <c r="F308" s="14" t="s">
        <v>311</v>
      </c>
      <c r="G308" s="14"/>
      <c r="H308" s="71">
        <f>H309</f>
        <v>4306.6</v>
      </c>
      <c r="I308" s="28"/>
      <c r="J308" s="28"/>
      <c r="K308" s="28"/>
      <c r="L308" s="28"/>
      <c r="M308" s="28"/>
      <c r="N308" s="28"/>
      <c r="O308" s="28"/>
      <c r="P308" s="28"/>
      <c r="Q308" s="28"/>
      <c r="R308" s="28"/>
    </row>
    <row r="309" spans="2:18" ht="22.5">
      <c r="B309" s="13" t="s">
        <v>319</v>
      </c>
      <c r="C309" s="14" t="s">
        <v>40</v>
      </c>
      <c r="D309" s="14" t="s">
        <v>24</v>
      </c>
      <c r="E309" s="18" t="s">
        <v>21</v>
      </c>
      <c r="F309" s="14" t="s">
        <v>311</v>
      </c>
      <c r="G309" s="14" t="s">
        <v>149</v>
      </c>
      <c r="H309" s="71">
        <f>H310</f>
        <v>4306.6</v>
      </c>
      <c r="I309" s="28"/>
      <c r="J309" s="28"/>
      <c r="K309" s="28"/>
      <c r="L309" s="28"/>
      <c r="M309" s="28"/>
      <c r="N309" s="28"/>
      <c r="O309" s="28"/>
      <c r="P309" s="28"/>
      <c r="Q309" s="28"/>
      <c r="R309" s="28"/>
    </row>
    <row r="310" spans="2:18" ht="22.5">
      <c r="B310" s="45" t="s">
        <v>318</v>
      </c>
      <c r="C310" s="14" t="s">
        <v>40</v>
      </c>
      <c r="D310" s="14" t="s">
        <v>24</v>
      </c>
      <c r="E310" s="18" t="s">
        <v>21</v>
      </c>
      <c r="F310" s="14" t="s">
        <v>311</v>
      </c>
      <c r="G310" s="14" t="s">
        <v>152</v>
      </c>
      <c r="H310" s="71">
        <v>4306.6</v>
      </c>
      <c r="I310" s="28"/>
      <c r="J310" s="28"/>
      <c r="K310" s="28"/>
      <c r="L310" s="28"/>
      <c r="M310" s="28"/>
      <c r="N310" s="28"/>
      <c r="O310" s="28"/>
      <c r="P310" s="28"/>
      <c r="Q310" s="28"/>
      <c r="R310" s="28"/>
    </row>
    <row r="311" spans="2:18" ht="22.5">
      <c r="B311" s="13" t="s">
        <v>132</v>
      </c>
      <c r="C311" s="14" t="s">
        <v>40</v>
      </c>
      <c r="D311" s="14" t="s">
        <v>24</v>
      </c>
      <c r="E311" s="18" t="s">
        <v>21</v>
      </c>
      <c r="F311" s="14" t="s">
        <v>312</v>
      </c>
      <c r="G311" s="14"/>
      <c r="H311" s="71">
        <f>H312</f>
        <v>684.1</v>
      </c>
      <c r="I311" s="28"/>
      <c r="J311" s="28"/>
      <c r="K311" s="28"/>
      <c r="L311" s="28"/>
      <c r="M311" s="28"/>
      <c r="N311" s="28"/>
      <c r="O311" s="28"/>
      <c r="P311" s="28"/>
      <c r="Q311" s="28"/>
      <c r="R311" s="28"/>
    </row>
    <row r="312" spans="2:18" ht="22.5">
      <c r="B312" s="13" t="s">
        <v>319</v>
      </c>
      <c r="C312" s="14" t="s">
        <v>40</v>
      </c>
      <c r="D312" s="14" t="s">
        <v>24</v>
      </c>
      <c r="E312" s="18" t="s">
        <v>21</v>
      </c>
      <c r="F312" s="14" t="s">
        <v>312</v>
      </c>
      <c r="G312" s="14" t="s">
        <v>149</v>
      </c>
      <c r="H312" s="71">
        <f>H313</f>
        <v>684.1</v>
      </c>
      <c r="I312" s="28"/>
      <c r="J312" s="28"/>
      <c r="K312" s="28"/>
      <c r="L312" s="28"/>
      <c r="M312" s="28"/>
      <c r="N312" s="28"/>
      <c r="O312" s="28"/>
      <c r="P312" s="28"/>
      <c r="Q312" s="28"/>
      <c r="R312" s="28"/>
    </row>
    <row r="313" spans="2:18" ht="22.5">
      <c r="B313" s="45" t="s">
        <v>318</v>
      </c>
      <c r="C313" s="14" t="s">
        <v>40</v>
      </c>
      <c r="D313" s="14" t="s">
        <v>24</v>
      </c>
      <c r="E313" s="18" t="s">
        <v>21</v>
      </c>
      <c r="F313" s="14" t="s">
        <v>312</v>
      </c>
      <c r="G313" s="14" t="s">
        <v>152</v>
      </c>
      <c r="H313" s="71">
        <v>684.1</v>
      </c>
      <c r="I313" s="28"/>
      <c r="J313" s="28"/>
      <c r="K313" s="28"/>
      <c r="L313" s="28"/>
      <c r="M313" s="28"/>
      <c r="N313" s="28"/>
      <c r="O313" s="28"/>
      <c r="P313" s="28"/>
      <c r="Q313" s="28"/>
      <c r="R313" s="28"/>
    </row>
    <row r="314" spans="2:18" ht="12.75">
      <c r="B314" s="13" t="s">
        <v>43</v>
      </c>
      <c r="C314" s="18" t="s">
        <v>40</v>
      </c>
      <c r="D314" s="14" t="s">
        <v>24</v>
      </c>
      <c r="E314" s="14" t="s">
        <v>21</v>
      </c>
      <c r="F314" s="14" t="s">
        <v>25</v>
      </c>
      <c r="G314" s="14"/>
      <c r="H314" s="67">
        <f aca="true" t="shared" si="100" ref="H314:R314">H315+H322+H325+H328</f>
        <v>3570.9</v>
      </c>
      <c r="I314" s="61" t="e">
        <f t="shared" si="100"/>
        <v>#REF!</v>
      </c>
      <c r="J314" s="61" t="e">
        <f t="shared" si="100"/>
        <v>#REF!</v>
      </c>
      <c r="K314" s="61" t="e">
        <f t="shared" si="100"/>
        <v>#REF!</v>
      </c>
      <c r="L314" s="61" t="e">
        <f t="shared" si="100"/>
        <v>#REF!</v>
      </c>
      <c r="M314" s="61" t="e">
        <f t="shared" si="100"/>
        <v>#REF!</v>
      </c>
      <c r="N314" s="61" t="e">
        <f t="shared" si="100"/>
        <v>#REF!</v>
      </c>
      <c r="O314" s="61" t="e">
        <f t="shared" si="100"/>
        <v>#REF!</v>
      </c>
      <c r="P314" s="61" t="e">
        <f t="shared" si="100"/>
        <v>#REF!</v>
      </c>
      <c r="Q314" s="61" t="e">
        <f t="shared" si="100"/>
        <v>#REF!</v>
      </c>
      <c r="R314" s="61" t="e">
        <f t="shared" si="100"/>
        <v>#REF!</v>
      </c>
    </row>
    <row r="315" spans="2:18" ht="22.5">
      <c r="B315" s="13" t="s">
        <v>57</v>
      </c>
      <c r="C315" s="18" t="s">
        <v>40</v>
      </c>
      <c r="D315" s="14" t="s">
        <v>24</v>
      </c>
      <c r="E315" s="14" t="s">
        <v>21</v>
      </c>
      <c r="F315" s="14" t="s">
        <v>60</v>
      </c>
      <c r="G315" s="14"/>
      <c r="H315" s="67">
        <f>H316+H319</f>
        <v>3454.3</v>
      </c>
      <c r="I315" s="61" t="e">
        <f>I316+I319+#REF!</f>
        <v>#REF!</v>
      </c>
      <c r="J315" s="61" t="e">
        <f>J316+J319+#REF!</f>
        <v>#REF!</v>
      </c>
      <c r="K315" s="61" t="e">
        <f>K316+K319+#REF!</f>
        <v>#REF!</v>
      </c>
      <c r="L315" s="61" t="e">
        <f>L316+L319+#REF!</f>
        <v>#REF!</v>
      </c>
      <c r="M315" s="61" t="e">
        <f>M316+M319+#REF!</f>
        <v>#REF!</v>
      </c>
      <c r="N315" s="61" t="e">
        <f>N316+N319+#REF!</f>
        <v>#REF!</v>
      </c>
      <c r="O315" s="61" t="e">
        <f>O316+O319+#REF!</f>
        <v>#REF!</v>
      </c>
      <c r="P315" s="61" t="e">
        <f>P316+P319+#REF!</f>
        <v>#REF!</v>
      </c>
      <c r="Q315" s="61" t="e">
        <f>Q316+Q319+#REF!</f>
        <v>#REF!</v>
      </c>
      <c r="R315" s="61" t="e">
        <f>R316+R319+#REF!</f>
        <v>#REF!</v>
      </c>
    </row>
    <row r="316" spans="2:18" ht="12.75">
      <c r="B316" s="15" t="s">
        <v>174</v>
      </c>
      <c r="C316" s="14" t="s">
        <v>40</v>
      </c>
      <c r="D316" s="14" t="s">
        <v>24</v>
      </c>
      <c r="E316" s="14" t="s">
        <v>21</v>
      </c>
      <c r="F316" s="14" t="s">
        <v>60</v>
      </c>
      <c r="G316" s="18" t="s">
        <v>175</v>
      </c>
      <c r="H316" s="30">
        <f>H317+H318</f>
        <v>3417.3</v>
      </c>
      <c r="I316" s="33">
        <f aca="true" t="shared" si="101" ref="I316:R316">I317+I318</f>
        <v>0</v>
      </c>
      <c r="J316" s="33">
        <f t="shared" si="101"/>
        <v>0</v>
      </c>
      <c r="K316" s="33">
        <f t="shared" si="101"/>
        <v>0</v>
      </c>
      <c r="L316" s="33">
        <f t="shared" si="101"/>
        <v>0</v>
      </c>
      <c r="M316" s="33">
        <f t="shared" si="101"/>
        <v>0</v>
      </c>
      <c r="N316" s="33">
        <f t="shared" si="101"/>
        <v>0</v>
      </c>
      <c r="O316" s="33">
        <f t="shared" si="101"/>
        <v>0</v>
      </c>
      <c r="P316" s="33">
        <f t="shared" si="101"/>
        <v>0</v>
      </c>
      <c r="Q316" s="33">
        <f t="shared" si="101"/>
        <v>0</v>
      </c>
      <c r="R316" s="33">
        <f t="shared" si="101"/>
        <v>0</v>
      </c>
    </row>
    <row r="317" spans="2:18" ht="22.5">
      <c r="B317" s="15" t="s">
        <v>316</v>
      </c>
      <c r="C317" s="14" t="s">
        <v>40</v>
      </c>
      <c r="D317" s="14" t="s">
        <v>24</v>
      </c>
      <c r="E317" s="14" t="s">
        <v>21</v>
      </c>
      <c r="F317" s="14" t="s">
        <v>60</v>
      </c>
      <c r="G317" s="18" t="s">
        <v>176</v>
      </c>
      <c r="H317" s="30">
        <v>3416</v>
      </c>
      <c r="I317" s="55"/>
      <c r="J317" s="55"/>
      <c r="K317" s="55"/>
      <c r="L317" s="55"/>
      <c r="M317" s="55"/>
      <c r="N317" s="55"/>
      <c r="O317" s="55"/>
      <c r="P317" s="55"/>
      <c r="Q317" s="55"/>
      <c r="R317" s="55"/>
    </row>
    <row r="318" spans="2:18" ht="22.5">
      <c r="B318" s="13" t="s">
        <v>317</v>
      </c>
      <c r="C318" s="14" t="s">
        <v>40</v>
      </c>
      <c r="D318" s="14" t="s">
        <v>24</v>
      </c>
      <c r="E318" s="14" t="s">
        <v>21</v>
      </c>
      <c r="F318" s="14" t="s">
        <v>60</v>
      </c>
      <c r="G318" s="18" t="s">
        <v>179</v>
      </c>
      <c r="H318" s="30">
        <v>1.3</v>
      </c>
      <c r="I318" s="52"/>
      <c r="J318" s="52"/>
      <c r="K318" s="52"/>
      <c r="L318" s="52"/>
      <c r="M318" s="52"/>
      <c r="N318" s="52"/>
      <c r="O318" s="52"/>
      <c r="P318" s="52"/>
      <c r="Q318" s="52"/>
      <c r="R318" s="52"/>
    </row>
    <row r="319" spans="2:18" ht="22.5">
      <c r="B319" s="13" t="s">
        <v>319</v>
      </c>
      <c r="C319" s="14" t="s">
        <v>40</v>
      </c>
      <c r="D319" s="14" t="s">
        <v>24</v>
      </c>
      <c r="E319" s="14" t="s">
        <v>21</v>
      </c>
      <c r="F319" s="14" t="s">
        <v>60</v>
      </c>
      <c r="G319" s="14" t="s">
        <v>149</v>
      </c>
      <c r="H319" s="30">
        <f>H320+H321</f>
        <v>37</v>
      </c>
      <c r="I319" s="33">
        <f aca="true" t="shared" si="102" ref="I319:R319">I320+I321</f>
        <v>0</v>
      </c>
      <c r="J319" s="33">
        <f t="shared" si="102"/>
        <v>0</v>
      </c>
      <c r="K319" s="33">
        <f t="shared" si="102"/>
        <v>0</v>
      </c>
      <c r="L319" s="33">
        <f t="shared" si="102"/>
        <v>0</v>
      </c>
      <c r="M319" s="33">
        <f t="shared" si="102"/>
        <v>0</v>
      </c>
      <c r="N319" s="33">
        <f t="shared" si="102"/>
        <v>0</v>
      </c>
      <c r="O319" s="33">
        <f t="shared" si="102"/>
        <v>0</v>
      </c>
      <c r="P319" s="33">
        <f t="shared" si="102"/>
        <v>0</v>
      </c>
      <c r="Q319" s="33">
        <f t="shared" si="102"/>
        <v>0</v>
      </c>
      <c r="R319" s="33">
        <f t="shared" si="102"/>
        <v>0</v>
      </c>
    </row>
    <row r="320" spans="2:18" ht="22.5">
      <c r="B320" s="13" t="s">
        <v>150</v>
      </c>
      <c r="C320" s="14" t="s">
        <v>40</v>
      </c>
      <c r="D320" s="14" t="s">
        <v>24</v>
      </c>
      <c r="E320" s="14" t="s">
        <v>21</v>
      </c>
      <c r="F320" s="14" t="s">
        <v>60</v>
      </c>
      <c r="G320" s="14" t="s">
        <v>151</v>
      </c>
      <c r="H320" s="30">
        <v>9.5</v>
      </c>
      <c r="I320" s="55"/>
      <c r="J320" s="55"/>
      <c r="K320" s="55"/>
      <c r="L320" s="55"/>
      <c r="M320" s="55"/>
      <c r="N320" s="55"/>
      <c r="O320" s="55"/>
      <c r="P320" s="55"/>
      <c r="Q320" s="55"/>
      <c r="R320" s="55"/>
    </row>
    <row r="321" spans="2:18" ht="22.5">
      <c r="B321" s="45" t="s">
        <v>318</v>
      </c>
      <c r="C321" s="14" t="s">
        <v>40</v>
      </c>
      <c r="D321" s="14" t="s">
        <v>24</v>
      </c>
      <c r="E321" s="14" t="s">
        <v>21</v>
      </c>
      <c r="F321" s="14" t="s">
        <v>60</v>
      </c>
      <c r="G321" s="14" t="s">
        <v>152</v>
      </c>
      <c r="H321" s="30">
        <v>27.5</v>
      </c>
      <c r="I321" s="48"/>
      <c r="J321" s="48"/>
      <c r="K321" s="48"/>
      <c r="L321" s="48"/>
      <c r="M321" s="48"/>
      <c r="N321" s="48"/>
      <c r="O321" s="48"/>
      <c r="P321" s="48"/>
      <c r="Q321" s="48"/>
      <c r="R321" s="48"/>
    </row>
    <row r="322" spans="2:18" ht="22.5">
      <c r="B322" s="13" t="s">
        <v>234</v>
      </c>
      <c r="C322" s="14" t="s">
        <v>40</v>
      </c>
      <c r="D322" s="18" t="s">
        <v>24</v>
      </c>
      <c r="E322" s="18" t="s">
        <v>21</v>
      </c>
      <c r="F322" s="18" t="s">
        <v>181</v>
      </c>
      <c r="G322" s="14"/>
      <c r="H322" s="30">
        <f>H323</f>
        <v>88.4</v>
      </c>
      <c r="I322" s="30">
        <f aca="true" t="shared" si="103" ref="I322:R323">I323</f>
        <v>0</v>
      </c>
      <c r="J322" s="30">
        <f t="shared" si="103"/>
        <v>0</v>
      </c>
      <c r="K322" s="30">
        <f t="shared" si="103"/>
        <v>0</v>
      </c>
      <c r="L322" s="30">
        <f t="shared" si="103"/>
        <v>0</v>
      </c>
      <c r="M322" s="30">
        <f t="shared" si="103"/>
        <v>0</v>
      </c>
      <c r="N322" s="30">
        <f t="shared" si="103"/>
        <v>0</v>
      </c>
      <c r="O322" s="30">
        <f t="shared" si="103"/>
        <v>0</v>
      </c>
      <c r="P322" s="30">
        <f t="shared" si="103"/>
        <v>0</v>
      </c>
      <c r="Q322" s="30">
        <f t="shared" si="103"/>
        <v>0</v>
      </c>
      <c r="R322" s="30">
        <f t="shared" si="103"/>
        <v>0</v>
      </c>
    </row>
    <row r="323" spans="2:18" ht="12.75">
      <c r="B323" s="13" t="s">
        <v>180</v>
      </c>
      <c r="C323" s="14" t="s">
        <v>40</v>
      </c>
      <c r="D323" s="18" t="s">
        <v>24</v>
      </c>
      <c r="E323" s="18" t="s">
        <v>21</v>
      </c>
      <c r="F323" s="18" t="s">
        <v>181</v>
      </c>
      <c r="G323" s="14" t="s">
        <v>175</v>
      </c>
      <c r="H323" s="30">
        <f>H324</f>
        <v>88.4</v>
      </c>
      <c r="I323" s="30">
        <f t="shared" si="103"/>
        <v>0</v>
      </c>
      <c r="J323" s="30">
        <f t="shared" si="103"/>
        <v>0</v>
      </c>
      <c r="K323" s="30">
        <f t="shared" si="103"/>
        <v>0</v>
      </c>
      <c r="L323" s="30">
        <f t="shared" si="103"/>
        <v>0</v>
      </c>
      <c r="M323" s="30">
        <f t="shared" si="103"/>
        <v>0</v>
      </c>
      <c r="N323" s="30">
        <f t="shared" si="103"/>
        <v>0</v>
      </c>
      <c r="O323" s="30">
        <f t="shared" si="103"/>
        <v>0</v>
      </c>
      <c r="P323" s="30">
        <f t="shared" si="103"/>
        <v>0</v>
      </c>
      <c r="Q323" s="30">
        <f t="shared" si="103"/>
        <v>0</v>
      </c>
      <c r="R323" s="30">
        <f t="shared" si="103"/>
        <v>0</v>
      </c>
    </row>
    <row r="324" spans="2:18" ht="22.5">
      <c r="B324" s="13" t="s">
        <v>317</v>
      </c>
      <c r="C324" s="14" t="s">
        <v>40</v>
      </c>
      <c r="D324" s="18" t="s">
        <v>24</v>
      </c>
      <c r="E324" s="18" t="s">
        <v>21</v>
      </c>
      <c r="F324" s="18" t="s">
        <v>181</v>
      </c>
      <c r="G324" s="14" t="s">
        <v>179</v>
      </c>
      <c r="H324" s="30">
        <v>88.4</v>
      </c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2:18" ht="12.75">
      <c r="B325" s="15" t="s">
        <v>82</v>
      </c>
      <c r="C325" s="14" t="s">
        <v>40</v>
      </c>
      <c r="D325" s="14" t="s">
        <v>24</v>
      </c>
      <c r="E325" s="14" t="s">
        <v>21</v>
      </c>
      <c r="F325" s="14" t="s">
        <v>182</v>
      </c>
      <c r="G325" s="14"/>
      <c r="H325" s="30">
        <f>H326</f>
        <v>15</v>
      </c>
      <c r="I325" s="30">
        <f aca="true" t="shared" si="104" ref="I325:R326">I326</f>
        <v>0</v>
      </c>
      <c r="J325" s="30">
        <f t="shared" si="104"/>
        <v>0</v>
      </c>
      <c r="K325" s="30">
        <f t="shared" si="104"/>
        <v>0</v>
      </c>
      <c r="L325" s="30">
        <f t="shared" si="104"/>
        <v>0</v>
      </c>
      <c r="M325" s="30">
        <f t="shared" si="104"/>
        <v>0</v>
      </c>
      <c r="N325" s="30">
        <f t="shared" si="104"/>
        <v>0</v>
      </c>
      <c r="O325" s="30">
        <f t="shared" si="104"/>
        <v>0</v>
      </c>
      <c r="P325" s="30">
        <f t="shared" si="104"/>
        <v>0</v>
      </c>
      <c r="Q325" s="30">
        <f t="shared" si="104"/>
        <v>0</v>
      </c>
      <c r="R325" s="30">
        <f t="shared" si="104"/>
        <v>0</v>
      </c>
    </row>
    <row r="326" spans="2:18" ht="22.5">
      <c r="B326" s="13" t="s">
        <v>319</v>
      </c>
      <c r="C326" s="14" t="s">
        <v>40</v>
      </c>
      <c r="D326" s="14" t="s">
        <v>24</v>
      </c>
      <c r="E326" s="14" t="s">
        <v>21</v>
      </c>
      <c r="F326" s="14" t="s">
        <v>182</v>
      </c>
      <c r="G326" s="14" t="s">
        <v>149</v>
      </c>
      <c r="H326" s="30">
        <f>H327</f>
        <v>15</v>
      </c>
      <c r="I326" s="30">
        <f t="shared" si="104"/>
        <v>0</v>
      </c>
      <c r="J326" s="30">
        <f t="shared" si="104"/>
        <v>0</v>
      </c>
      <c r="K326" s="30">
        <f t="shared" si="104"/>
        <v>0</v>
      </c>
      <c r="L326" s="30">
        <f t="shared" si="104"/>
        <v>0</v>
      </c>
      <c r="M326" s="30">
        <f t="shared" si="104"/>
        <v>0</v>
      </c>
      <c r="N326" s="30">
        <f t="shared" si="104"/>
        <v>0</v>
      </c>
      <c r="O326" s="30">
        <f t="shared" si="104"/>
        <v>0</v>
      </c>
      <c r="P326" s="30">
        <f t="shared" si="104"/>
        <v>0</v>
      </c>
      <c r="Q326" s="30">
        <f t="shared" si="104"/>
        <v>0</v>
      </c>
      <c r="R326" s="30">
        <f t="shared" si="104"/>
        <v>0</v>
      </c>
    </row>
    <row r="327" spans="2:18" ht="22.5">
      <c r="B327" s="45" t="s">
        <v>318</v>
      </c>
      <c r="C327" s="14" t="s">
        <v>40</v>
      </c>
      <c r="D327" s="14" t="s">
        <v>24</v>
      </c>
      <c r="E327" s="14" t="s">
        <v>21</v>
      </c>
      <c r="F327" s="14" t="s">
        <v>182</v>
      </c>
      <c r="G327" s="14" t="s">
        <v>152</v>
      </c>
      <c r="H327" s="30">
        <v>15</v>
      </c>
      <c r="I327" s="28"/>
      <c r="J327" s="28"/>
      <c r="K327" s="28"/>
      <c r="L327" s="28"/>
      <c r="M327" s="28"/>
      <c r="N327" s="28"/>
      <c r="O327" s="28"/>
      <c r="P327" s="28"/>
      <c r="Q327" s="28"/>
      <c r="R327" s="28"/>
    </row>
    <row r="328" spans="2:18" ht="45">
      <c r="B328" s="13" t="s">
        <v>177</v>
      </c>
      <c r="C328" s="14" t="s">
        <v>40</v>
      </c>
      <c r="D328" s="18" t="s">
        <v>24</v>
      </c>
      <c r="E328" s="14" t="s">
        <v>21</v>
      </c>
      <c r="F328" s="14" t="s">
        <v>178</v>
      </c>
      <c r="G328" s="14"/>
      <c r="H328" s="30">
        <f>H329</f>
        <v>13.2</v>
      </c>
      <c r="I328" s="30">
        <f aca="true" t="shared" si="105" ref="I328:R329">I329</f>
        <v>0</v>
      </c>
      <c r="J328" s="30">
        <f t="shared" si="105"/>
        <v>0</v>
      </c>
      <c r="K328" s="30">
        <f t="shared" si="105"/>
        <v>0</v>
      </c>
      <c r="L328" s="30">
        <f t="shared" si="105"/>
        <v>0</v>
      </c>
      <c r="M328" s="30">
        <f t="shared" si="105"/>
        <v>0</v>
      </c>
      <c r="N328" s="30">
        <f t="shared" si="105"/>
        <v>0</v>
      </c>
      <c r="O328" s="30">
        <f t="shared" si="105"/>
        <v>0</v>
      </c>
      <c r="P328" s="30">
        <f t="shared" si="105"/>
        <v>0</v>
      </c>
      <c r="Q328" s="30">
        <f t="shared" si="105"/>
        <v>0</v>
      </c>
      <c r="R328" s="30">
        <f t="shared" si="105"/>
        <v>0</v>
      </c>
    </row>
    <row r="329" spans="2:18" ht="12.75">
      <c r="B329" s="13" t="s">
        <v>180</v>
      </c>
      <c r="C329" s="14" t="s">
        <v>40</v>
      </c>
      <c r="D329" s="18" t="s">
        <v>24</v>
      </c>
      <c r="E329" s="14" t="s">
        <v>21</v>
      </c>
      <c r="F329" s="14" t="s">
        <v>178</v>
      </c>
      <c r="G329" s="14" t="s">
        <v>175</v>
      </c>
      <c r="H329" s="30">
        <f>H330</f>
        <v>13.2</v>
      </c>
      <c r="I329" s="30">
        <f t="shared" si="105"/>
        <v>0</v>
      </c>
      <c r="J329" s="30">
        <f t="shared" si="105"/>
        <v>0</v>
      </c>
      <c r="K329" s="30">
        <f t="shared" si="105"/>
        <v>0</v>
      </c>
      <c r="L329" s="30">
        <f t="shared" si="105"/>
        <v>0</v>
      </c>
      <c r="M329" s="30">
        <f t="shared" si="105"/>
        <v>0</v>
      </c>
      <c r="N329" s="30">
        <f t="shared" si="105"/>
        <v>0</v>
      </c>
      <c r="O329" s="30">
        <f t="shared" si="105"/>
        <v>0</v>
      </c>
      <c r="P329" s="30">
        <f t="shared" si="105"/>
        <v>0</v>
      </c>
      <c r="Q329" s="30">
        <f t="shared" si="105"/>
        <v>0</v>
      </c>
      <c r="R329" s="30">
        <f t="shared" si="105"/>
        <v>0</v>
      </c>
    </row>
    <row r="330" spans="2:18" ht="22.5">
      <c r="B330" s="13" t="s">
        <v>317</v>
      </c>
      <c r="C330" s="14" t="s">
        <v>40</v>
      </c>
      <c r="D330" s="18" t="s">
        <v>24</v>
      </c>
      <c r="E330" s="14" t="s">
        <v>21</v>
      </c>
      <c r="F330" s="14" t="s">
        <v>178</v>
      </c>
      <c r="G330" s="14" t="s">
        <v>179</v>
      </c>
      <c r="H330" s="30">
        <v>13.2</v>
      </c>
      <c r="I330" s="28"/>
      <c r="J330" s="28"/>
      <c r="K330" s="28"/>
      <c r="L330" s="28"/>
      <c r="M330" s="28"/>
      <c r="N330" s="28"/>
      <c r="O330" s="28"/>
      <c r="P330" s="28"/>
      <c r="Q330" s="28"/>
      <c r="R330" s="28"/>
    </row>
    <row r="331" spans="2:18" ht="22.5">
      <c r="B331" s="13" t="s">
        <v>275</v>
      </c>
      <c r="C331" s="14" t="s">
        <v>40</v>
      </c>
      <c r="D331" s="18" t="s">
        <v>24</v>
      </c>
      <c r="E331" s="14" t="s">
        <v>21</v>
      </c>
      <c r="F331" s="14" t="s">
        <v>276</v>
      </c>
      <c r="G331" s="14"/>
      <c r="H331" s="30">
        <f>H332</f>
        <v>2028.9</v>
      </c>
      <c r="I331" s="28"/>
      <c r="J331" s="28"/>
      <c r="K331" s="28"/>
      <c r="L331" s="28"/>
      <c r="M331" s="28"/>
      <c r="N331" s="28"/>
      <c r="O331" s="28"/>
      <c r="P331" s="28"/>
      <c r="Q331" s="28"/>
      <c r="R331" s="28"/>
    </row>
    <row r="332" spans="2:18" ht="12.75">
      <c r="B332" s="13" t="s">
        <v>267</v>
      </c>
      <c r="C332" s="14" t="s">
        <v>40</v>
      </c>
      <c r="D332" s="18" t="s">
        <v>24</v>
      </c>
      <c r="E332" s="14" t="s">
        <v>21</v>
      </c>
      <c r="F332" s="14" t="s">
        <v>276</v>
      </c>
      <c r="G332" s="14" t="s">
        <v>268</v>
      </c>
      <c r="H332" s="30">
        <v>2028.9</v>
      </c>
      <c r="I332" s="55"/>
      <c r="J332" s="55"/>
      <c r="K332" s="55"/>
      <c r="L332" s="55"/>
      <c r="M332" s="55"/>
      <c r="N332" s="55"/>
      <c r="O332" s="55"/>
      <c r="P332" s="55"/>
      <c r="Q332" s="55"/>
      <c r="R332" s="55"/>
    </row>
    <row r="333" spans="2:18" ht="12.75">
      <c r="B333" s="11" t="s">
        <v>5</v>
      </c>
      <c r="C333" s="12" t="s">
        <v>40</v>
      </c>
      <c r="D333" s="12" t="s">
        <v>24</v>
      </c>
      <c r="E333" s="12" t="s">
        <v>15</v>
      </c>
      <c r="F333" s="12"/>
      <c r="G333" s="12"/>
      <c r="H333" s="22">
        <f>H334+H347+H363</f>
        <v>5220.6</v>
      </c>
      <c r="I333" s="50" t="e">
        <f>I334+I347+I363+#REF!</f>
        <v>#REF!</v>
      </c>
      <c r="J333" s="50" t="e">
        <f>J334+J347+J363+#REF!</f>
        <v>#REF!</v>
      </c>
      <c r="K333" s="50" t="e">
        <f>K334+K347+K363+#REF!</f>
        <v>#REF!</v>
      </c>
      <c r="L333" s="50" t="e">
        <f>L334+L347+L363+#REF!</f>
        <v>#REF!</v>
      </c>
      <c r="M333" s="50" t="e">
        <f>M334+M347+M363+#REF!</f>
        <v>#REF!</v>
      </c>
      <c r="N333" s="50" t="e">
        <f>N334+N347+N363+#REF!</f>
        <v>#REF!</v>
      </c>
      <c r="O333" s="50" t="e">
        <f>O334+O347+O363+#REF!</f>
        <v>#REF!</v>
      </c>
      <c r="P333" s="50" t="e">
        <f>P334+P347+P363+#REF!</f>
        <v>#REF!</v>
      </c>
      <c r="Q333" s="50" t="e">
        <f>Q334+Q347+Q363+#REF!</f>
        <v>#REF!</v>
      </c>
      <c r="R333" s="50" t="e">
        <f>R334+R347+R363+#REF!</f>
        <v>#REF!</v>
      </c>
    </row>
    <row r="334" spans="2:18" ht="33.75">
      <c r="B334" s="13" t="s">
        <v>51</v>
      </c>
      <c r="C334" s="14" t="s">
        <v>40</v>
      </c>
      <c r="D334" s="14" t="s">
        <v>24</v>
      </c>
      <c r="E334" s="14" t="s">
        <v>15</v>
      </c>
      <c r="F334" s="14" t="s">
        <v>52</v>
      </c>
      <c r="G334" s="14"/>
      <c r="H334" s="30">
        <f>H335+H341</f>
        <v>1316.8000000000002</v>
      </c>
      <c r="I334" s="30">
        <f aca="true" t="shared" si="106" ref="I334:R334">I335+I341</f>
        <v>0</v>
      </c>
      <c r="J334" s="30">
        <f t="shared" si="106"/>
        <v>0</v>
      </c>
      <c r="K334" s="30">
        <f t="shared" si="106"/>
        <v>0</v>
      </c>
      <c r="L334" s="30">
        <f t="shared" si="106"/>
        <v>0</v>
      </c>
      <c r="M334" s="30">
        <f t="shared" si="106"/>
        <v>0</v>
      </c>
      <c r="N334" s="30">
        <f t="shared" si="106"/>
        <v>0</v>
      </c>
      <c r="O334" s="30">
        <f t="shared" si="106"/>
        <v>0</v>
      </c>
      <c r="P334" s="30">
        <f t="shared" si="106"/>
        <v>0</v>
      </c>
      <c r="Q334" s="30">
        <f t="shared" si="106"/>
        <v>0</v>
      </c>
      <c r="R334" s="30">
        <f t="shared" si="106"/>
        <v>0</v>
      </c>
    </row>
    <row r="335" spans="2:18" ht="12.75">
      <c r="B335" s="13" t="s">
        <v>47</v>
      </c>
      <c r="C335" s="14" t="s">
        <v>40</v>
      </c>
      <c r="D335" s="14" t="s">
        <v>24</v>
      </c>
      <c r="E335" s="14" t="s">
        <v>15</v>
      </c>
      <c r="F335" s="14" t="s">
        <v>53</v>
      </c>
      <c r="G335" s="14"/>
      <c r="H335" s="30">
        <f>H336+H338</f>
        <v>1054.4</v>
      </c>
      <c r="I335" s="30">
        <f aca="true" t="shared" si="107" ref="I335:R335">I336+I338</f>
        <v>0</v>
      </c>
      <c r="J335" s="30">
        <f t="shared" si="107"/>
        <v>0</v>
      </c>
      <c r="K335" s="30">
        <f t="shared" si="107"/>
        <v>0</v>
      </c>
      <c r="L335" s="30">
        <f t="shared" si="107"/>
        <v>0</v>
      </c>
      <c r="M335" s="30">
        <f t="shared" si="107"/>
        <v>0</v>
      </c>
      <c r="N335" s="30">
        <f t="shared" si="107"/>
        <v>0</v>
      </c>
      <c r="O335" s="30">
        <f t="shared" si="107"/>
        <v>0</v>
      </c>
      <c r="P335" s="30">
        <f t="shared" si="107"/>
        <v>0</v>
      </c>
      <c r="Q335" s="30">
        <f t="shared" si="107"/>
        <v>0</v>
      </c>
      <c r="R335" s="30">
        <f t="shared" si="107"/>
        <v>0</v>
      </c>
    </row>
    <row r="336" spans="2:18" ht="22.5">
      <c r="B336" s="13" t="s">
        <v>233</v>
      </c>
      <c r="C336" s="14" t="s">
        <v>40</v>
      </c>
      <c r="D336" s="14" t="s">
        <v>24</v>
      </c>
      <c r="E336" s="14" t="s">
        <v>15</v>
      </c>
      <c r="F336" s="14" t="s">
        <v>53</v>
      </c>
      <c r="G336" s="14" t="s">
        <v>146</v>
      </c>
      <c r="H336" s="30">
        <f>H337</f>
        <v>974</v>
      </c>
      <c r="I336" s="30">
        <f aca="true" t="shared" si="108" ref="I336:R336">I337</f>
        <v>0</v>
      </c>
      <c r="J336" s="30">
        <f t="shared" si="108"/>
        <v>0</v>
      </c>
      <c r="K336" s="30">
        <f t="shared" si="108"/>
        <v>0</v>
      </c>
      <c r="L336" s="30">
        <f t="shared" si="108"/>
        <v>0</v>
      </c>
      <c r="M336" s="30">
        <f t="shared" si="108"/>
        <v>0</v>
      </c>
      <c r="N336" s="30">
        <f t="shared" si="108"/>
        <v>0</v>
      </c>
      <c r="O336" s="30">
        <f t="shared" si="108"/>
        <v>0</v>
      </c>
      <c r="P336" s="30">
        <f t="shared" si="108"/>
        <v>0</v>
      </c>
      <c r="Q336" s="30">
        <f t="shared" si="108"/>
        <v>0</v>
      </c>
      <c r="R336" s="30">
        <f t="shared" si="108"/>
        <v>0</v>
      </c>
    </row>
    <row r="337" spans="2:18" ht="33.75">
      <c r="B337" s="13" t="s">
        <v>315</v>
      </c>
      <c r="C337" s="14" t="s">
        <v>40</v>
      </c>
      <c r="D337" s="14" t="s">
        <v>24</v>
      </c>
      <c r="E337" s="14" t="s">
        <v>15</v>
      </c>
      <c r="F337" s="14" t="s">
        <v>53</v>
      </c>
      <c r="G337" s="14" t="s">
        <v>147</v>
      </c>
      <c r="H337" s="30">
        <v>974</v>
      </c>
      <c r="I337" s="28"/>
      <c r="J337" s="28"/>
      <c r="K337" s="28"/>
      <c r="L337" s="28"/>
      <c r="M337" s="28"/>
      <c r="N337" s="28"/>
      <c r="O337" s="28"/>
      <c r="P337" s="28"/>
      <c r="Q337" s="28"/>
      <c r="R337" s="28"/>
    </row>
    <row r="338" spans="2:18" ht="22.5">
      <c r="B338" s="13" t="s">
        <v>319</v>
      </c>
      <c r="C338" s="14" t="s">
        <v>40</v>
      </c>
      <c r="D338" s="14" t="s">
        <v>24</v>
      </c>
      <c r="E338" s="14" t="s">
        <v>15</v>
      </c>
      <c r="F338" s="14" t="s">
        <v>53</v>
      </c>
      <c r="G338" s="14" t="s">
        <v>149</v>
      </c>
      <c r="H338" s="30">
        <f>H339+H340</f>
        <v>80.4</v>
      </c>
      <c r="I338" s="30">
        <f aca="true" t="shared" si="109" ref="I338:R338">I339+I340</f>
        <v>0</v>
      </c>
      <c r="J338" s="30">
        <f t="shared" si="109"/>
        <v>0</v>
      </c>
      <c r="K338" s="30">
        <f t="shared" si="109"/>
        <v>0</v>
      </c>
      <c r="L338" s="30">
        <f t="shared" si="109"/>
        <v>0</v>
      </c>
      <c r="M338" s="30">
        <f t="shared" si="109"/>
        <v>0</v>
      </c>
      <c r="N338" s="30">
        <f t="shared" si="109"/>
        <v>0</v>
      </c>
      <c r="O338" s="30">
        <f t="shared" si="109"/>
        <v>0</v>
      </c>
      <c r="P338" s="30">
        <f t="shared" si="109"/>
        <v>0</v>
      </c>
      <c r="Q338" s="30">
        <f t="shared" si="109"/>
        <v>0</v>
      </c>
      <c r="R338" s="30">
        <f t="shared" si="109"/>
        <v>0</v>
      </c>
    </row>
    <row r="339" spans="2:18" ht="22.5">
      <c r="B339" s="13" t="s">
        <v>150</v>
      </c>
      <c r="C339" s="14" t="s">
        <v>40</v>
      </c>
      <c r="D339" s="14" t="s">
        <v>24</v>
      </c>
      <c r="E339" s="14" t="s">
        <v>15</v>
      </c>
      <c r="F339" s="14" t="s">
        <v>53</v>
      </c>
      <c r="G339" s="14" t="s">
        <v>151</v>
      </c>
      <c r="H339" s="30">
        <v>38.9</v>
      </c>
      <c r="I339" s="28"/>
      <c r="J339" s="28"/>
      <c r="K339" s="28"/>
      <c r="L339" s="28"/>
      <c r="M339" s="28"/>
      <c r="N339" s="28"/>
      <c r="O339" s="28"/>
      <c r="P339" s="28"/>
      <c r="Q339" s="28"/>
      <c r="R339" s="28"/>
    </row>
    <row r="340" spans="2:18" ht="22.5">
      <c r="B340" s="45" t="s">
        <v>318</v>
      </c>
      <c r="C340" s="14" t="s">
        <v>40</v>
      </c>
      <c r="D340" s="14" t="s">
        <v>24</v>
      </c>
      <c r="E340" s="14" t="s">
        <v>15</v>
      </c>
      <c r="F340" s="14" t="s">
        <v>53</v>
      </c>
      <c r="G340" s="14" t="s">
        <v>152</v>
      </c>
      <c r="H340" s="30">
        <v>41.5</v>
      </c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2:18" ht="22.5">
      <c r="B341" s="13" t="s">
        <v>125</v>
      </c>
      <c r="C341" s="14" t="s">
        <v>40</v>
      </c>
      <c r="D341" s="14" t="s">
        <v>24</v>
      </c>
      <c r="E341" s="14" t="s">
        <v>15</v>
      </c>
      <c r="F341" s="14" t="s">
        <v>257</v>
      </c>
      <c r="G341" s="14"/>
      <c r="H341" s="30">
        <f>H342+H344</f>
        <v>262.4</v>
      </c>
      <c r="I341" s="30">
        <f aca="true" t="shared" si="110" ref="I341:R341">I342+I344</f>
        <v>0</v>
      </c>
      <c r="J341" s="30">
        <f t="shared" si="110"/>
        <v>0</v>
      </c>
      <c r="K341" s="30">
        <f t="shared" si="110"/>
        <v>0</v>
      </c>
      <c r="L341" s="30">
        <f t="shared" si="110"/>
        <v>0</v>
      </c>
      <c r="M341" s="30">
        <f t="shared" si="110"/>
        <v>0</v>
      </c>
      <c r="N341" s="30">
        <f t="shared" si="110"/>
        <v>0</v>
      </c>
      <c r="O341" s="30">
        <f t="shared" si="110"/>
        <v>0</v>
      </c>
      <c r="P341" s="30">
        <f t="shared" si="110"/>
        <v>0</v>
      </c>
      <c r="Q341" s="30">
        <f t="shared" si="110"/>
        <v>0</v>
      </c>
      <c r="R341" s="30">
        <f t="shared" si="110"/>
        <v>0</v>
      </c>
    </row>
    <row r="342" spans="2:18" ht="22.5">
      <c r="B342" s="13" t="s">
        <v>233</v>
      </c>
      <c r="C342" s="14" t="s">
        <v>40</v>
      </c>
      <c r="D342" s="14" t="s">
        <v>24</v>
      </c>
      <c r="E342" s="14" t="s">
        <v>15</v>
      </c>
      <c r="F342" s="14" t="s">
        <v>257</v>
      </c>
      <c r="G342" s="14" t="s">
        <v>146</v>
      </c>
      <c r="H342" s="30">
        <f>H343</f>
        <v>232.4</v>
      </c>
      <c r="I342" s="30">
        <f aca="true" t="shared" si="111" ref="I342:R342">I343</f>
        <v>0</v>
      </c>
      <c r="J342" s="30">
        <f t="shared" si="111"/>
        <v>0</v>
      </c>
      <c r="K342" s="30">
        <f t="shared" si="111"/>
        <v>0</v>
      </c>
      <c r="L342" s="30">
        <f t="shared" si="111"/>
        <v>0</v>
      </c>
      <c r="M342" s="30">
        <f t="shared" si="111"/>
        <v>0</v>
      </c>
      <c r="N342" s="30">
        <f t="shared" si="111"/>
        <v>0</v>
      </c>
      <c r="O342" s="30">
        <f t="shared" si="111"/>
        <v>0</v>
      </c>
      <c r="P342" s="30">
        <f t="shared" si="111"/>
        <v>0</v>
      </c>
      <c r="Q342" s="30">
        <f t="shared" si="111"/>
        <v>0</v>
      </c>
      <c r="R342" s="30">
        <f t="shared" si="111"/>
        <v>0</v>
      </c>
    </row>
    <row r="343" spans="2:18" ht="33.75">
      <c r="B343" s="13" t="s">
        <v>315</v>
      </c>
      <c r="C343" s="14" t="s">
        <v>40</v>
      </c>
      <c r="D343" s="14" t="s">
        <v>24</v>
      </c>
      <c r="E343" s="14" t="s">
        <v>15</v>
      </c>
      <c r="F343" s="14" t="s">
        <v>257</v>
      </c>
      <c r="G343" s="14" t="s">
        <v>147</v>
      </c>
      <c r="H343" s="30">
        <v>232.4</v>
      </c>
      <c r="I343" s="28"/>
      <c r="J343" s="28"/>
      <c r="K343" s="28"/>
      <c r="L343" s="28"/>
      <c r="M343" s="28"/>
      <c r="N343" s="28"/>
      <c r="O343" s="28"/>
      <c r="P343" s="28"/>
      <c r="Q343" s="28"/>
      <c r="R343" s="28"/>
    </row>
    <row r="344" spans="2:18" ht="22.5">
      <c r="B344" s="13" t="s">
        <v>319</v>
      </c>
      <c r="C344" s="14" t="s">
        <v>40</v>
      </c>
      <c r="D344" s="14" t="s">
        <v>24</v>
      </c>
      <c r="E344" s="14" t="s">
        <v>15</v>
      </c>
      <c r="F344" s="14" t="s">
        <v>257</v>
      </c>
      <c r="G344" s="14" t="s">
        <v>149</v>
      </c>
      <c r="H344" s="30">
        <f>H345+H346</f>
        <v>30</v>
      </c>
      <c r="I344" s="30">
        <f aca="true" t="shared" si="112" ref="I344:R344">I345+I346</f>
        <v>0</v>
      </c>
      <c r="J344" s="30">
        <f t="shared" si="112"/>
        <v>0</v>
      </c>
      <c r="K344" s="30">
        <f t="shared" si="112"/>
        <v>0</v>
      </c>
      <c r="L344" s="30">
        <f t="shared" si="112"/>
        <v>0</v>
      </c>
      <c r="M344" s="30">
        <f t="shared" si="112"/>
        <v>0</v>
      </c>
      <c r="N344" s="30">
        <f t="shared" si="112"/>
        <v>0</v>
      </c>
      <c r="O344" s="30">
        <f t="shared" si="112"/>
        <v>0</v>
      </c>
      <c r="P344" s="30">
        <f t="shared" si="112"/>
        <v>0</v>
      </c>
      <c r="Q344" s="30">
        <f t="shared" si="112"/>
        <v>0</v>
      </c>
      <c r="R344" s="30">
        <f t="shared" si="112"/>
        <v>0</v>
      </c>
    </row>
    <row r="345" spans="2:18" ht="22.5">
      <c r="B345" s="13" t="s">
        <v>150</v>
      </c>
      <c r="C345" s="14" t="s">
        <v>40</v>
      </c>
      <c r="D345" s="14" t="s">
        <v>24</v>
      </c>
      <c r="E345" s="14" t="s">
        <v>15</v>
      </c>
      <c r="F345" s="14" t="s">
        <v>257</v>
      </c>
      <c r="G345" s="14" t="s">
        <v>151</v>
      </c>
      <c r="H345" s="30">
        <v>3.5</v>
      </c>
      <c r="I345" s="28"/>
      <c r="J345" s="28"/>
      <c r="K345" s="28"/>
      <c r="L345" s="28"/>
      <c r="M345" s="28"/>
      <c r="N345" s="28"/>
      <c r="O345" s="28"/>
      <c r="P345" s="28"/>
      <c r="Q345" s="28"/>
      <c r="R345" s="28"/>
    </row>
    <row r="346" spans="2:18" ht="22.5">
      <c r="B346" s="45" t="s">
        <v>318</v>
      </c>
      <c r="C346" s="14" t="s">
        <v>40</v>
      </c>
      <c r="D346" s="14" t="s">
        <v>24</v>
      </c>
      <c r="E346" s="14" t="s">
        <v>15</v>
      </c>
      <c r="F346" s="14" t="s">
        <v>257</v>
      </c>
      <c r="G346" s="14" t="s">
        <v>152</v>
      </c>
      <c r="H346" s="30">
        <v>26.5</v>
      </c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2:18" ht="45">
      <c r="B347" s="13" t="s">
        <v>65</v>
      </c>
      <c r="C347" s="14" t="s">
        <v>40</v>
      </c>
      <c r="D347" s="14" t="s">
        <v>24</v>
      </c>
      <c r="E347" s="14" t="s">
        <v>15</v>
      </c>
      <c r="F347" s="14" t="s">
        <v>30</v>
      </c>
      <c r="G347" s="14"/>
      <c r="H347" s="30">
        <f>H348</f>
        <v>3234.2999999999997</v>
      </c>
      <c r="I347" s="33" t="e">
        <f aca="true" t="shared" si="113" ref="I347:R347">I348+I358+I361</f>
        <v>#REF!</v>
      </c>
      <c r="J347" s="33" t="e">
        <f t="shared" si="113"/>
        <v>#REF!</v>
      </c>
      <c r="K347" s="33" t="e">
        <f t="shared" si="113"/>
        <v>#REF!</v>
      </c>
      <c r="L347" s="33" t="e">
        <f t="shared" si="113"/>
        <v>#REF!</v>
      </c>
      <c r="M347" s="33" t="e">
        <f t="shared" si="113"/>
        <v>#REF!</v>
      </c>
      <c r="N347" s="33" t="e">
        <f t="shared" si="113"/>
        <v>#REF!</v>
      </c>
      <c r="O347" s="33" t="e">
        <f t="shared" si="113"/>
        <v>#REF!</v>
      </c>
      <c r="P347" s="33" t="e">
        <f t="shared" si="113"/>
        <v>#REF!</v>
      </c>
      <c r="Q347" s="33" t="e">
        <f t="shared" si="113"/>
        <v>#REF!</v>
      </c>
      <c r="R347" s="33" t="e">
        <f t="shared" si="113"/>
        <v>#REF!</v>
      </c>
    </row>
    <row r="348" spans="2:18" ht="22.5">
      <c r="B348" s="13" t="s">
        <v>57</v>
      </c>
      <c r="C348" s="14" t="s">
        <v>40</v>
      </c>
      <c r="D348" s="14" t="s">
        <v>24</v>
      </c>
      <c r="E348" s="14" t="s">
        <v>15</v>
      </c>
      <c r="F348" s="14" t="s">
        <v>66</v>
      </c>
      <c r="G348" s="14"/>
      <c r="H348" s="30">
        <f>H349+H352+H355+H358+H361</f>
        <v>3234.2999999999997</v>
      </c>
      <c r="I348" s="33">
        <f aca="true" t="shared" si="114" ref="I348:R348">I349+I352+I355</f>
        <v>0</v>
      </c>
      <c r="J348" s="33">
        <f t="shared" si="114"/>
        <v>0</v>
      </c>
      <c r="K348" s="33">
        <f t="shared" si="114"/>
        <v>0</v>
      </c>
      <c r="L348" s="33">
        <f t="shared" si="114"/>
        <v>0</v>
      </c>
      <c r="M348" s="33">
        <f t="shared" si="114"/>
        <v>0</v>
      </c>
      <c r="N348" s="33">
        <f t="shared" si="114"/>
        <v>0</v>
      </c>
      <c r="O348" s="33">
        <f t="shared" si="114"/>
        <v>0</v>
      </c>
      <c r="P348" s="33">
        <f t="shared" si="114"/>
        <v>0</v>
      </c>
      <c r="Q348" s="33">
        <f t="shared" si="114"/>
        <v>0</v>
      </c>
      <c r="R348" s="33">
        <f t="shared" si="114"/>
        <v>0</v>
      </c>
    </row>
    <row r="349" spans="2:18" ht="12.75">
      <c r="B349" s="15" t="s">
        <v>174</v>
      </c>
      <c r="C349" s="14" t="s">
        <v>40</v>
      </c>
      <c r="D349" s="14" t="s">
        <v>24</v>
      </c>
      <c r="E349" s="14" t="s">
        <v>15</v>
      </c>
      <c r="F349" s="14" t="s">
        <v>66</v>
      </c>
      <c r="G349" s="18" t="s">
        <v>175</v>
      </c>
      <c r="H349" s="30">
        <f>H350+H351</f>
        <v>2907.7000000000003</v>
      </c>
      <c r="I349" s="33">
        <f aca="true" t="shared" si="115" ref="I349:R349">I350+I351</f>
        <v>0</v>
      </c>
      <c r="J349" s="33">
        <f t="shared" si="115"/>
        <v>0</v>
      </c>
      <c r="K349" s="33">
        <f t="shared" si="115"/>
        <v>0</v>
      </c>
      <c r="L349" s="33">
        <f t="shared" si="115"/>
        <v>0</v>
      </c>
      <c r="M349" s="33">
        <f t="shared" si="115"/>
        <v>0</v>
      </c>
      <c r="N349" s="33">
        <f t="shared" si="115"/>
        <v>0</v>
      </c>
      <c r="O349" s="33">
        <f t="shared" si="115"/>
        <v>0</v>
      </c>
      <c r="P349" s="33">
        <f t="shared" si="115"/>
        <v>0</v>
      </c>
      <c r="Q349" s="33">
        <f t="shared" si="115"/>
        <v>0</v>
      </c>
      <c r="R349" s="33">
        <f t="shared" si="115"/>
        <v>0</v>
      </c>
    </row>
    <row r="350" spans="2:18" ht="22.5">
      <c r="B350" s="15" t="s">
        <v>316</v>
      </c>
      <c r="C350" s="14" t="s">
        <v>40</v>
      </c>
      <c r="D350" s="14" t="s">
        <v>24</v>
      </c>
      <c r="E350" s="14" t="s">
        <v>15</v>
      </c>
      <c r="F350" s="14" t="s">
        <v>66</v>
      </c>
      <c r="G350" s="18" t="s">
        <v>176</v>
      </c>
      <c r="H350" s="30">
        <v>2902.4</v>
      </c>
      <c r="I350" s="28"/>
      <c r="J350" s="28"/>
      <c r="K350" s="28"/>
      <c r="L350" s="28"/>
      <c r="M350" s="28"/>
      <c r="N350" s="28"/>
      <c r="O350" s="28"/>
      <c r="P350" s="28"/>
      <c r="Q350" s="28"/>
      <c r="R350" s="28"/>
    </row>
    <row r="351" spans="2:18" ht="22.5">
      <c r="B351" s="13" t="s">
        <v>317</v>
      </c>
      <c r="C351" s="14" t="s">
        <v>40</v>
      </c>
      <c r="D351" s="14" t="s">
        <v>24</v>
      </c>
      <c r="E351" s="14" t="s">
        <v>15</v>
      </c>
      <c r="F351" s="14" t="s">
        <v>66</v>
      </c>
      <c r="G351" s="18" t="s">
        <v>179</v>
      </c>
      <c r="H351" s="30">
        <v>5.3</v>
      </c>
      <c r="I351" s="52"/>
      <c r="J351" s="52"/>
      <c r="K351" s="52"/>
      <c r="L351" s="52"/>
      <c r="M351" s="52"/>
      <c r="N351" s="52"/>
      <c r="O351" s="52"/>
      <c r="P351" s="52"/>
      <c r="Q351" s="52"/>
      <c r="R351" s="52"/>
    </row>
    <row r="352" spans="2:18" ht="22.5">
      <c r="B352" s="13" t="s">
        <v>319</v>
      </c>
      <c r="C352" s="14" t="s">
        <v>40</v>
      </c>
      <c r="D352" s="14" t="s">
        <v>24</v>
      </c>
      <c r="E352" s="14" t="s">
        <v>15</v>
      </c>
      <c r="F352" s="14" t="s">
        <v>66</v>
      </c>
      <c r="G352" s="14" t="s">
        <v>149</v>
      </c>
      <c r="H352" s="30">
        <f>H353+H354</f>
        <v>197.7</v>
      </c>
      <c r="I352" s="33">
        <f aca="true" t="shared" si="116" ref="I352:R352">I353+I354</f>
        <v>0</v>
      </c>
      <c r="J352" s="33">
        <f t="shared" si="116"/>
        <v>0</v>
      </c>
      <c r="K352" s="33">
        <f t="shared" si="116"/>
        <v>0</v>
      </c>
      <c r="L352" s="33">
        <f t="shared" si="116"/>
        <v>0</v>
      </c>
      <c r="M352" s="33">
        <f t="shared" si="116"/>
        <v>0</v>
      </c>
      <c r="N352" s="33">
        <f t="shared" si="116"/>
        <v>0</v>
      </c>
      <c r="O352" s="33">
        <f t="shared" si="116"/>
        <v>0</v>
      </c>
      <c r="P352" s="33">
        <f t="shared" si="116"/>
        <v>0</v>
      </c>
      <c r="Q352" s="33">
        <f t="shared" si="116"/>
        <v>0</v>
      </c>
      <c r="R352" s="33">
        <f t="shared" si="116"/>
        <v>0</v>
      </c>
    </row>
    <row r="353" spans="2:18" ht="22.5">
      <c r="B353" s="13" t="s">
        <v>150</v>
      </c>
      <c r="C353" s="14" t="s">
        <v>40</v>
      </c>
      <c r="D353" s="14" t="s">
        <v>24</v>
      </c>
      <c r="E353" s="14" t="s">
        <v>15</v>
      </c>
      <c r="F353" s="14" t="s">
        <v>66</v>
      </c>
      <c r="G353" s="14" t="s">
        <v>151</v>
      </c>
      <c r="H353" s="30">
        <v>35.3</v>
      </c>
      <c r="I353" s="28"/>
      <c r="J353" s="28"/>
      <c r="K353" s="28"/>
      <c r="L353" s="28"/>
      <c r="M353" s="28"/>
      <c r="N353" s="28"/>
      <c r="O353" s="28"/>
      <c r="P353" s="28"/>
      <c r="Q353" s="28"/>
      <c r="R353" s="28"/>
    </row>
    <row r="354" spans="2:18" ht="22.5">
      <c r="B354" s="45" t="s">
        <v>318</v>
      </c>
      <c r="C354" s="14" t="s">
        <v>40</v>
      </c>
      <c r="D354" s="14" t="s">
        <v>24</v>
      </c>
      <c r="E354" s="14" t="s">
        <v>15</v>
      </c>
      <c r="F354" s="14" t="s">
        <v>66</v>
      </c>
      <c r="G354" s="14" t="s">
        <v>152</v>
      </c>
      <c r="H354" s="30">
        <v>162.4</v>
      </c>
      <c r="I354" s="52"/>
      <c r="J354" s="52"/>
      <c r="K354" s="52"/>
      <c r="L354" s="52"/>
      <c r="M354" s="52"/>
      <c r="N354" s="52"/>
      <c r="O354" s="52"/>
      <c r="P354" s="52"/>
      <c r="Q354" s="52"/>
      <c r="R354" s="52"/>
    </row>
    <row r="355" spans="2:18" ht="12.75">
      <c r="B355" s="13" t="s">
        <v>153</v>
      </c>
      <c r="C355" s="14" t="s">
        <v>40</v>
      </c>
      <c r="D355" s="14" t="s">
        <v>24</v>
      </c>
      <c r="E355" s="14" t="s">
        <v>15</v>
      </c>
      <c r="F355" s="14" t="s">
        <v>66</v>
      </c>
      <c r="G355" s="14" t="s">
        <v>154</v>
      </c>
      <c r="H355" s="30">
        <f>H356+H357</f>
        <v>3.7</v>
      </c>
      <c r="I355" s="30">
        <f aca="true" t="shared" si="117" ref="I355:R355">I356+I357</f>
        <v>0</v>
      </c>
      <c r="J355" s="30">
        <f t="shared" si="117"/>
        <v>0</v>
      </c>
      <c r="K355" s="30">
        <f t="shared" si="117"/>
        <v>0</v>
      </c>
      <c r="L355" s="30">
        <f t="shared" si="117"/>
        <v>0</v>
      </c>
      <c r="M355" s="30">
        <f t="shared" si="117"/>
        <v>0</v>
      </c>
      <c r="N355" s="30">
        <f t="shared" si="117"/>
        <v>0</v>
      </c>
      <c r="O355" s="30">
        <f t="shared" si="117"/>
        <v>0</v>
      </c>
      <c r="P355" s="30">
        <f t="shared" si="117"/>
        <v>0</v>
      </c>
      <c r="Q355" s="30">
        <f t="shared" si="117"/>
        <v>0</v>
      </c>
      <c r="R355" s="30">
        <f t="shared" si="117"/>
        <v>0</v>
      </c>
    </row>
    <row r="356" spans="2:18" ht="42" customHeight="1">
      <c r="B356" s="13" t="s">
        <v>155</v>
      </c>
      <c r="C356" s="18" t="s">
        <v>40</v>
      </c>
      <c r="D356" s="14" t="s">
        <v>24</v>
      </c>
      <c r="E356" s="14" t="s">
        <v>15</v>
      </c>
      <c r="F356" s="18" t="s">
        <v>66</v>
      </c>
      <c r="G356" s="14" t="s">
        <v>156</v>
      </c>
      <c r="H356" s="30">
        <v>0.1</v>
      </c>
      <c r="I356" s="28"/>
      <c r="J356" s="28"/>
      <c r="K356" s="28"/>
      <c r="L356" s="28"/>
      <c r="M356" s="28"/>
      <c r="N356" s="28"/>
      <c r="O356" s="28"/>
      <c r="P356" s="28"/>
      <c r="Q356" s="28"/>
      <c r="R356" s="28"/>
    </row>
    <row r="357" spans="2:18" ht="12.75">
      <c r="B357" s="13" t="s">
        <v>157</v>
      </c>
      <c r="C357" s="14" t="s">
        <v>40</v>
      </c>
      <c r="D357" s="14" t="s">
        <v>24</v>
      </c>
      <c r="E357" s="14" t="s">
        <v>15</v>
      </c>
      <c r="F357" s="14" t="s">
        <v>66</v>
      </c>
      <c r="G357" s="14" t="s">
        <v>158</v>
      </c>
      <c r="H357" s="30">
        <v>3.6</v>
      </c>
      <c r="I357" s="28"/>
      <c r="J357" s="28"/>
      <c r="K357" s="28"/>
      <c r="L357" s="28"/>
      <c r="M357" s="28"/>
      <c r="N357" s="28"/>
      <c r="O357" s="28"/>
      <c r="P357" s="28"/>
      <c r="Q357" s="28"/>
      <c r="R357" s="28"/>
    </row>
    <row r="358" spans="2:18" ht="45">
      <c r="B358" s="13" t="s">
        <v>177</v>
      </c>
      <c r="C358" s="14" t="s">
        <v>40</v>
      </c>
      <c r="D358" s="18" t="s">
        <v>24</v>
      </c>
      <c r="E358" s="14" t="s">
        <v>15</v>
      </c>
      <c r="F358" s="14" t="s">
        <v>246</v>
      </c>
      <c r="G358" s="14"/>
      <c r="H358" s="30">
        <f>H359</f>
        <v>6</v>
      </c>
      <c r="I358" s="30">
        <f aca="true" t="shared" si="118" ref="I358:R359">I359</f>
        <v>0</v>
      </c>
      <c r="J358" s="30">
        <f t="shared" si="118"/>
        <v>0</v>
      </c>
      <c r="K358" s="30">
        <f t="shared" si="118"/>
        <v>0</v>
      </c>
      <c r="L358" s="30">
        <f t="shared" si="118"/>
        <v>0</v>
      </c>
      <c r="M358" s="30">
        <f t="shared" si="118"/>
        <v>0</v>
      </c>
      <c r="N358" s="30">
        <f t="shared" si="118"/>
        <v>0</v>
      </c>
      <c r="O358" s="30">
        <f t="shared" si="118"/>
        <v>0</v>
      </c>
      <c r="P358" s="30">
        <f t="shared" si="118"/>
        <v>0</v>
      </c>
      <c r="Q358" s="30">
        <f t="shared" si="118"/>
        <v>0</v>
      </c>
      <c r="R358" s="30">
        <f t="shared" si="118"/>
        <v>0</v>
      </c>
    </row>
    <row r="359" spans="2:18" ht="12.75">
      <c r="B359" s="13" t="s">
        <v>180</v>
      </c>
      <c r="C359" s="14" t="s">
        <v>40</v>
      </c>
      <c r="D359" s="18" t="s">
        <v>24</v>
      </c>
      <c r="E359" s="14" t="s">
        <v>15</v>
      </c>
      <c r="F359" s="14" t="s">
        <v>246</v>
      </c>
      <c r="G359" s="14" t="s">
        <v>175</v>
      </c>
      <c r="H359" s="30">
        <f>H360</f>
        <v>6</v>
      </c>
      <c r="I359" s="30">
        <f t="shared" si="118"/>
        <v>0</v>
      </c>
      <c r="J359" s="30">
        <f t="shared" si="118"/>
        <v>0</v>
      </c>
      <c r="K359" s="30">
        <f t="shared" si="118"/>
        <v>0</v>
      </c>
      <c r="L359" s="30">
        <f t="shared" si="118"/>
        <v>0</v>
      </c>
      <c r="M359" s="30">
        <f t="shared" si="118"/>
        <v>0</v>
      </c>
      <c r="N359" s="30">
        <f t="shared" si="118"/>
        <v>0</v>
      </c>
      <c r="O359" s="30">
        <f t="shared" si="118"/>
        <v>0</v>
      </c>
      <c r="P359" s="30">
        <f t="shared" si="118"/>
        <v>0</v>
      </c>
      <c r="Q359" s="30">
        <f t="shared" si="118"/>
        <v>0</v>
      </c>
      <c r="R359" s="30">
        <f t="shared" si="118"/>
        <v>0</v>
      </c>
    </row>
    <row r="360" spans="2:18" ht="22.5">
      <c r="B360" s="13" t="s">
        <v>317</v>
      </c>
      <c r="C360" s="14" t="s">
        <v>40</v>
      </c>
      <c r="D360" s="18" t="s">
        <v>24</v>
      </c>
      <c r="E360" s="14" t="s">
        <v>15</v>
      </c>
      <c r="F360" s="14" t="s">
        <v>246</v>
      </c>
      <c r="G360" s="14" t="s">
        <v>179</v>
      </c>
      <c r="H360" s="30">
        <v>6</v>
      </c>
      <c r="I360" s="28"/>
      <c r="J360" s="28"/>
      <c r="K360" s="28"/>
      <c r="L360" s="28"/>
      <c r="M360" s="28"/>
      <c r="N360" s="28"/>
      <c r="O360" s="28"/>
      <c r="P360" s="28"/>
      <c r="Q360" s="28"/>
      <c r="R360" s="28"/>
    </row>
    <row r="361" spans="2:18" ht="22.5">
      <c r="B361" s="15" t="s">
        <v>132</v>
      </c>
      <c r="C361" s="14" t="s">
        <v>40</v>
      </c>
      <c r="D361" s="18" t="s">
        <v>24</v>
      </c>
      <c r="E361" s="14" t="s">
        <v>15</v>
      </c>
      <c r="F361" s="14" t="s">
        <v>247</v>
      </c>
      <c r="G361" s="14"/>
      <c r="H361" s="30">
        <f>H362</f>
        <v>119.2</v>
      </c>
      <c r="I361" s="33" t="e">
        <f aca="true" t="shared" si="119" ref="I361:R361">I362</f>
        <v>#REF!</v>
      </c>
      <c r="J361" s="33" t="e">
        <f t="shared" si="119"/>
        <v>#REF!</v>
      </c>
      <c r="K361" s="33" t="e">
        <f t="shared" si="119"/>
        <v>#REF!</v>
      </c>
      <c r="L361" s="33" t="e">
        <f t="shared" si="119"/>
        <v>#REF!</v>
      </c>
      <c r="M361" s="33" t="e">
        <f t="shared" si="119"/>
        <v>#REF!</v>
      </c>
      <c r="N361" s="33" t="e">
        <f t="shared" si="119"/>
        <v>#REF!</v>
      </c>
      <c r="O361" s="33" t="e">
        <f t="shared" si="119"/>
        <v>#REF!</v>
      </c>
      <c r="P361" s="33" t="e">
        <f t="shared" si="119"/>
        <v>#REF!</v>
      </c>
      <c r="Q361" s="33" t="e">
        <f t="shared" si="119"/>
        <v>#REF!</v>
      </c>
      <c r="R361" s="33" t="e">
        <f t="shared" si="119"/>
        <v>#REF!</v>
      </c>
    </row>
    <row r="362" spans="2:18" ht="22.5">
      <c r="B362" s="13" t="s">
        <v>319</v>
      </c>
      <c r="C362" s="14" t="s">
        <v>40</v>
      </c>
      <c r="D362" s="18" t="s">
        <v>24</v>
      </c>
      <c r="E362" s="14" t="s">
        <v>15</v>
      </c>
      <c r="F362" s="14" t="s">
        <v>247</v>
      </c>
      <c r="G362" s="14" t="s">
        <v>149</v>
      </c>
      <c r="H362" s="30">
        <v>119.2</v>
      </c>
      <c r="I362" s="33" t="e">
        <f>#REF!</f>
        <v>#REF!</v>
      </c>
      <c r="J362" s="33" t="e">
        <f>#REF!</f>
        <v>#REF!</v>
      </c>
      <c r="K362" s="33" t="e">
        <f>#REF!</f>
        <v>#REF!</v>
      </c>
      <c r="L362" s="33" t="e">
        <f>#REF!</f>
        <v>#REF!</v>
      </c>
      <c r="M362" s="33" t="e">
        <f>#REF!</f>
        <v>#REF!</v>
      </c>
      <c r="N362" s="33" t="e">
        <f>#REF!</f>
        <v>#REF!</v>
      </c>
      <c r="O362" s="33" t="e">
        <f>#REF!</f>
        <v>#REF!</v>
      </c>
      <c r="P362" s="33" t="e">
        <f>#REF!</f>
        <v>#REF!</v>
      </c>
      <c r="Q362" s="33" t="e">
        <f>#REF!</f>
        <v>#REF!</v>
      </c>
      <c r="R362" s="33" t="e">
        <f>#REF!</f>
        <v>#REF!</v>
      </c>
    </row>
    <row r="363" spans="2:18" ht="12.75">
      <c r="B363" s="27" t="s">
        <v>260</v>
      </c>
      <c r="C363" s="14" t="s">
        <v>40</v>
      </c>
      <c r="D363" s="14" t="s">
        <v>24</v>
      </c>
      <c r="E363" s="14" t="s">
        <v>15</v>
      </c>
      <c r="F363" s="14" t="s">
        <v>261</v>
      </c>
      <c r="G363" s="14"/>
      <c r="H363" s="30">
        <f>H364+H370+H373+H367</f>
        <v>669.5</v>
      </c>
      <c r="I363" s="54" t="e">
        <f>I364+#REF!+I370+I373+I367</f>
        <v>#REF!</v>
      </c>
      <c r="J363" s="54" t="e">
        <f>J364+#REF!+J370+J373+J367</f>
        <v>#REF!</v>
      </c>
      <c r="K363" s="54" t="e">
        <f>K364+#REF!+K370+K373+K367</f>
        <v>#REF!</v>
      </c>
      <c r="L363" s="54" t="e">
        <f>L364+#REF!+L370+L373+L367</f>
        <v>#REF!</v>
      </c>
      <c r="M363" s="54" t="e">
        <f>M364+#REF!+M370+M373+M367</f>
        <v>#REF!</v>
      </c>
      <c r="N363" s="54" t="e">
        <f>N364+#REF!+N370+N373+N367</f>
        <v>#REF!</v>
      </c>
      <c r="O363" s="54" t="e">
        <f>O364+#REF!+O370+O373+O367</f>
        <v>#REF!</v>
      </c>
      <c r="P363" s="54" t="e">
        <f>P364+#REF!+P370+P373+P367</f>
        <v>#REF!</v>
      </c>
      <c r="Q363" s="54" t="e">
        <f>Q364+#REF!+Q370+Q373+Q367</f>
        <v>#REF!</v>
      </c>
      <c r="R363" s="54" t="e">
        <f>R364+#REF!+R370+R373+R367</f>
        <v>#REF!</v>
      </c>
    </row>
    <row r="364" spans="2:18" ht="57">
      <c r="B364" s="31" t="s">
        <v>263</v>
      </c>
      <c r="C364" s="14" t="s">
        <v>40</v>
      </c>
      <c r="D364" s="14" t="s">
        <v>24</v>
      </c>
      <c r="E364" s="14" t="s">
        <v>15</v>
      </c>
      <c r="F364" s="14" t="s">
        <v>264</v>
      </c>
      <c r="G364" s="14"/>
      <c r="H364" s="30">
        <f>H365</f>
        <v>262.5</v>
      </c>
      <c r="I364" s="30">
        <f aca="true" t="shared" si="120" ref="I364:R365">I365</f>
        <v>0</v>
      </c>
      <c r="J364" s="30">
        <f t="shared" si="120"/>
        <v>0</v>
      </c>
      <c r="K364" s="30">
        <f t="shared" si="120"/>
        <v>0</v>
      </c>
      <c r="L364" s="30">
        <f t="shared" si="120"/>
        <v>0</v>
      </c>
      <c r="M364" s="30">
        <f t="shared" si="120"/>
        <v>0</v>
      </c>
      <c r="N364" s="30">
        <f t="shared" si="120"/>
        <v>0</v>
      </c>
      <c r="O364" s="30">
        <f t="shared" si="120"/>
        <v>0</v>
      </c>
      <c r="P364" s="30">
        <f t="shared" si="120"/>
        <v>0</v>
      </c>
      <c r="Q364" s="30">
        <f t="shared" si="120"/>
        <v>0</v>
      </c>
      <c r="R364" s="30">
        <f t="shared" si="120"/>
        <v>0</v>
      </c>
    </row>
    <row r="365" spans="2:18" ht="22.5">
      <c r="B365" s="13" t="s">
        <v>319</v>
      </c>
      <c r="C365" s="14" t="s">
        <v>40</v>
      </c>
      <c r="D365" s="14" t="s">
        <v>24</v>
      </c>
      <c r="E365" s="14" t="s">
        <v>15</v>
      </c>
      <c r="F365" s="14" t="s">
        <v>264</v>
      </c>
      <c r="G365" s="14" t="s">
        <v>149</v>
      </c>
      <c r="H365" s="30">
        <f>H366</f>
        <v>262.5</v>
      </c>
      <c r="I365" s="30">
        <f t="shared" si="120"/>
        <v>0</v>
      </c>
      <c r="J365" s="30">
        <f t="shared" si="120"/>
        <v>0</v>
      </c>
      <c r="K365" s="30">
        <f t="shared" si="120"/>
        <v>0</v>
      </c>
      <c r="L365" s="30">
        <f t="shared" si="120"/>
        <v>0</v>
      </c>
      <c r="M365" s="30">
        <f t="shared" si="120"/>
        <v>0</v>
      </c>
      <c r="N365" s="30">
        <f t="shared" si="120"/>
        <v>0</v>
      </c>
      <c r="O365" s="30">
        <f t="shared" si="120"/>
        <v>0</v>
      </c>
      <c r="P365" s="30">
        <f t="shared" si="120"/>
        <v>0</v>
      </c>
      <c r="Q365" s="30">
        <f t="shared" si="120"/>
        <v>0</v>
      </c>
      <c r="R365" s="30">
        <f t="shared" si="120"/>
        <v>0</v>
      </c>
    </row>
    <row r="366" spans="2:18" ht="22.5">
      <c r="B366" s="45" t="s">
        <v>318</v>
      </c>
      <c r="C366" s="14" t="s">
        <v>40</v>
      </c>
      <c r="D366" s="14" t="s">
        <v>24</v>
      </c>
      <c r="E366" s="14" t="s">
        <v>15</v>
      </c>
      <c r="F366" s="14" t="s">
        <v>264</v>
      </c>
      <c r="G366" s="14" t="s">
        <v>152</v>
      </c>
      <c r="H366" s="63">
        <v>262.5</v>
      </c>
      <c r="I366" s="28"/>
      <c r="J366" s="28"/>
      <c r="K366" s="28"/>
      <c r="L366" s="28"/>
      <c r="M366" s="28"/>
      <c r="N366" s="28"/>
      <c r="O366" s="28"/>
      <c r="P366" s="28"/>
      <c r="Q366" s="28"/>
      <c r="R366" s="28"/>
    </row>
    <row r="367" spans="2:18" ht="33.75">
      <c r="B367" s="13" t="s">
        <v>288</v>
      </c>
      <c r="C367" s="14" t="s">
        <v>40</v>
      </c>
      <c r="D367" s="14" t="s">
        <v>24</v>
      </c>
      <c r="E367" s="14" t="s">
        <v>15</v>
      </c>
      <c r="F367" s="14" t="s">
        <v>289</v>
      </c>
      <c r="G367" s="14"/>
      <c r="H367" s="44">
        <f>H368</f>
        <v>20</v>
      </c>
      <c r="I367" s="44">
        <f aca="true" t="shared" si="121" ref="I367:R368">I368</f>
        <v>0</v>
      </c>
      <c r="J367" s="44">
        <f t="shared" si="121"/>
        <v>0</v>
      </c>
      <c r="K367" s="44">
        <f t="shared" si="121"/>
        <v>0</v>
      </c>
      <c r="L367" s="44">
        <f t="shared" si="121"/>
        <v>0</v>
      </c>
      <c r="M367" s="44">
        <f t="shared" si="121"/>
        <v>0</v>
      </c>
      <c r="N367" s="44">
        <f t="shared" si="121"/>
        <v>0</v>
      </c>
      <c r="O367" s="44">
        <f t="shared" si="121"/>
        <v>0</v>
      </c>
      <c r="P367" s="44">
        <f t="shared" si="121"/>
        <v>0</v>
      </c>
      <c r="Q367" s="44">
        <f t="shared" si="121"/>
        <v>0</v>
      </c>
      <c r="R367" s="44">
        <f t="shared" si="121"/>
        <v>0</v>
      </c>
    </row>
    <row r="368" spans="2:18" ht="22.5">
      <c r="B368" s="13" t="s">
        <v>319</v>
      </c>
      <c r="C368" s="14" t="s">
        <v>40</v>
      </c>
      <c r="D368" s="14" t="s">
        <v>24</v>
      </c>
      <c r="E368" s="14" t="s">
        <v>15</v>
      </c>
      <c r="F368" s="14" t="s">
        <v>289</v>
      </c>
      <c r="G368" s="14" t="s">
        <v>149</v>
      </c>
      <c r="H368" s="44">
        <f>H369</f>
        <v>20</v>
      </c>
      <c r="I368" s="44">
        <f t="shared" si="121"/>
        <v>0</v>
      </c>
      <c r="J368" s="44">
        <f t="shared" si="121"/>
        <v>0</v>
      </c>
      <c r="K368" s="44">
        <f t="shared" si="121"/>
        <v>0</v>
      </c>
      <c r="L368" s="44">
        <f t="shared" si="121"/>
        <v>0</v>
      </c>
      <c r="M368" s="44">
        <f t="shared" si="121"/>
        <v>0</v>
      </c>
      <c r="N368" s="44">
        <f t="shared" si="121"/>
        <v>0</v>
      </c>
      <c r="O368" s="44">
        <f t="shared" si="121"/>
        <v>0</v>
      </c>
      <c r="P368" s="44">
        <f t="shared" si="121"/>
        <v>0</v>
      </c>
      <c r="Q368" s="44">
        <f t="shared" si="121"/>
        <v>0</v>
      </c>
      <c r="R368" s="44">
        <f t="shared" si="121"/>
        <v>0</v>
      </c>
    </row>
    <row r="369" spans="2:18" ht="22.5">
      <c r="B369" s="45" t="s">
        <v>318</v>
      </c>
      <c r="C369" s="14" t="s">
        <v>40</v>
      </c>
      <c r="D369" s="14" t="s">
        <v>24</v>
      </c>
      <c r="E369" s="14" t="s">
        <v>15</v>
      </c>
      <c r="F369" s="14" t="s">
        <v>289</v>
      </c>
      <c r="G369" s="14" t="s">
        <v>152</v>
      </c>
      <c r="H369" s="44">
        <v>20</v>
      </c>
      <c r="I369" s="51"/>
      <c r="J369" s="51"/>
      <c r="K369" s="51"/>
      <c r="L369" s="51"/>
      <c r="M369" s="51"/>
      <c r="N369" s="51"/>
      <c r="O369" s="51"/>
      <c r="P369" s="51"/>
      <c r="Q369" s="51"/>
      <c r="R369" s="51"/>
    </row>
    <row r="370" spans="2:18" ht="33.75">
      <c r="B370" s="13" t="s">
        <v>270</v>
      </c>
      <c r="C370" s="14" t="s">
        <v>40</v>
      </c>
      <c r="D370" s="14" t="s">
        <v>24</v>
      </c>
      <c r="E370" s="14" t="s">
        <v>15</v>
      </c>
      <c r="F370" s="14" t="s">
        <v>271</v>
      </c>
      <c r="G370" s="14"/>
      <c r="H370" s="30">
        <f>H371</f>
        <v>247</v>
      </c>
      <c r="I370" s="30">
        <f aca="true" t="shared" si="122" ref="I370:R371">I371</f>
        <v>0</v>
      </c>
      <c r="J370" s="30">
        <f t="shared" si="122"/>
        <v>0</v>
      </c>
      <c r="K370" s="30">
        <f t="shared" si="122"/>
        <v>0</v>
      </c>
      <c r="L370" s="30">
        <f t="shared" si="122"/>
        <v>0</v>
      </c>
      <c r="M370" s="30">
        <f t="shared" si="122"/>
        <v>0</v>
      </c>
      <c r="N370" s="30">
        <f t="shared" si="122"/>
        <v>0</v>
      </c>
      <c r="O370" s="30">
        <f t="shared" si="122"/>
        <v>0</v>
      </c>
      <c r="P370" s="30">
        <f t="shared" si="122"/>
        <v>0</v>
      </c>
      <c r="Q370" s="30">
        <f t="shared" si="122"/>
        <v>0</v>
      </c>
      <c r="R370" s="30">
        <f t="shared" si="122"/>
        <v>0</v>
      </c>
    </row>
    <row r="371" spans="2:18" ht="22.5">
      <c r="B371" s="13" t="s">
        <v>319</v>
      </c>
      <c r="C371" s="14" t="s">
        <v>40</v>
      </c>
      <c r="D371" s="14" t="s">
        <v>24</v>
      </c>
      <c r="E371" s="14" t="s">
        <v>15</v>
      </c>
      <c r="F371" s="14" t="s">
        <v>271</v>
      </c>
      <c r="G371" s="14" t="s">
        <v>149</v>
      </c>
      <c r="H371" s="30">
        <f>H372</f>
        <v>247</v>
      </c>
      <c r="I371" s="30">
        <f t="shared" si="122"/>
        <v>0</v>
      </c>
      <c r="J371" s="30">
        <f t="shared" si="122"/>
        <v>0</v>
      </c>
      <c r="K371" s="30">
        <f t="shared" si="122"/>
        <v>0</v>
      </c>
      <c r="L371" s="30">
        <f t="shared" si="122"/>
        <v>0</v>
      </c>
      <c r="M371" s="30">
        <f t="shared" si="122"/>
        <v>0</v>
      </c>
      <c r="N371" s="30">
        <f t="shared" si="122"/>
        <v>0</v>
      </c>
      <c r="O371" s="30">
        <f t="shared" si="122"/>
        <v>0</v>
      </c>
      <c r="P371" s="30">
        <f t="shared" si="122"/>
        <v>0</v>
      </c>
      <c r="Q371" s="30">
        <f t="shared" si="122"/>
        <v>0</v>
      </c>
      <c r="R371" s="30">
        <f t="shared" si="122"/>
        <v>0</v>
      </c>
    </row>
    <row r="372" spans="2:18" ht="22.5">
      <c r="B372" s="45" t="s">
        <v>318</v>
      </c>
      <c r="C372" s="14" t="s">
        <v>40</v>
      </c>
      <c r="D372" s="14" t="s">
        <v>24</v>
      </c>
      <c r="E372" s="14" t="s">
        <v>15</v>
      </c>
      <c r="F372" s="14" t="s">
        <v>271</v>
      </c>
      <c r="G372" s="14" t="s">
        <v>152</v>
      </c>
      <c r="H372" s="30">
        <v>247</v>
      </c>
      <c r="I372" s="28"/>
      <c r="J372" s="28"/>
      <c r="K372" s="28"/>
      <c r="L372" s="28"/>
      <c r="M372" s="28"/>
      <c r="N372" s="28"/>
      <c r="O372" s="28"/>
      <c r="P372" s="28"/>
      <c r="Q372" s="28"/>
      <c r="R372" s="28"/>
    </row>
    <row r="373" spans="2:18" ht="33.75">
      <c r="B373" s="13" t="s">
        <v>279</v>
      </c>
      <c r="C373" s="14" t="s">
        <v>40</v>
      </c>
      <c r="D373" s="14" t="s">
        <v>24</v>
      </c>
      <c r="E373" s="14" t="s">
        <v>15</v>
      </c>
      <c r="F373" s="14" t="s">
        <v>282</v>
      </c>
      <c r="G373" s="14"/>
      <c r="H373" s="30">
        <f>H374</f>
        <v>140</v>
      </c>
      <c r="I373" s="30">
        <f aca="true" t="shared" si="123" ref="I373:R374">I374</f>
        <v>0</v>
      </c>
      <c r="J373" s="30">
        <f t="shared" si="123"/>
        <v>0</v>
      </c>
      <c r="K373" s="30">
        <f t="shared" si="123"/>
        <v>0</v>
      </c>
      <c r="L373" s="30">
        <f t="shared" si="123"/>
        <v>0</v>
      </c>
      <c r="M373" s="30">
        <f t="shared" si="123"/>
        <v>0</v>
      </c>
      <c r="N373" s="30">
        <f t="shared" si="123"/>
        <v>0</v>
      </c>
      <c r="O373" s="30">
        <f t="shared" si="123"/>
        <v>0</v>
      </c>
      <c r="P373" s="30">
        <f t="shared" si="123"/>
        <v>0</v>
      </c>
      <c r="Q373" s="30">
        <f t="shared" si="123"/>
        <v>0</v>
      </c>
      <c r="R373" s="30">
        <f t="shared" si="123"/>
        <v>0</v>
      </c>
    </row>
    <row r="374" spans="2:18" ht="22.5">
      <c r="B374" s="13" t="s">
        <v>319</v>
      </c>
      <c r="C374" s="14" t="s">
        <v>40</v>
      </c>
      <c r="D374" s="14" t="s">
        <v>24</v>
      </c>
      <c r="E374" s="14" t="s">
        <v>15</v>
      </c>
      <c r="F374" s="14" t="s">
        <v>282</v>
      </c>
      <c r="G374" s="14" t="s">
        <v>149</v>
      </c>
      <c r="H374" s="30">
        <f>H375</f>
        <v>140</v>
      </c>
      <c r="I374" s="30">
        <f t="shared" si="123"/>
        <v>0</v>
      </c>
      <c r="J374" s="30">
        <f t="shared" si="123"/>
        <v>0</v>
      </c>
      <c r="K374" s="30">
        <f t="shared" si="123"/>
        <v>0</v>
      </c>
      <c r="L374" s="30">
        <f t="shared" si="123"/>
        <v>0</v>
      </c>
      <c r="M374" s="30">
        <f t="shared" si="123"/>
        <v>0</v>
      </c>
      <c r="N374" s="30">
        <f t="shared" si="123"/>
        <v>0</v>
      </c>
      <c r="O374" s="30">
        <f t="shared" si="123"/>
        <v>0</v>
      </c>
      <c r="P374" s="30">
        <f t="shared" si="123"/>
        <v>0</v>
      </c>
      <c r="Q374" s="30">
        <f t="shared" si="123"/>
        <v>0</v>
      </c>
      <c r="R374" s="30">
        <f t="shared" si="123"/>
        <v>0</v>
      </c>
    </row>
    <row r="375" spans="2:18" ht="22.5">
      <c r="B375" s="45" t="s">
        <v>318</v>
      </c>
      <c r="C375" s="14" t="s">
        <v>40</v>
      </c>
      <c r="D375" s="14" t="s">
        <v>24</v>
      </c>
      <c r="E375" s="14" t="s">
        <v>15</v>
      </c>
      <c r="F375" s="14" t="s">
        <v>282</v>
      </c>
      <c r="G375" s="14" t="s">
        <v>152</v>
      </c>
      <c r="H375" s="30">
        <v>140</v>
      </c>
      <c r="I375" s="28"/>
      <c r="J375" s="28"/>
      <c r="K375" s="28"/>
      <c r="L375" s="28"/>
      <c r="M375" s="28"/>
      <c r="N375" s="28"/>
      <c r="O375" s="28"/>
      <c r="P375" s="28"/>
      <c r="Q375" s="28"/>
      <c r="R375" s="28"/>
    </row>
    <row r="376" spans="2:18" ht="12.75">
      <c r="B376" s="10" t="s">
        <v>7</v>
      </c>
      <c r="C376" s="12" t="s">
        <v>40</v>
      </c>
      <c r="D376" s="12" t="s">
        <v>19</v>
      </c>
      <c r="E376" s="12"/>
      <c r="F376" s="12"/>
      <c r="G376" s="12"/>
      <c r="H376" s="22">
        <f>H377</f>
        <v>7835</v>
      </c>
      <c r="I376" s="22">
        <f aca="true" t="shared" si="124" ref="I376:R377">I377</f>
        <v>0</v>
      </c>
      <c r="J376" s="22">
        <f t="shared" si="124"/>
        <v>0</v>
      </c>
      <c r="K376" s="22">
        <f t="shared" si="124"/>
        <v>0</v>
      </c>
      <c r="L376" s="22">
        <f t="shared" si="124"/>
        <v>0</v>
      </c>
      <c r="M376" s="22">
        <f t="shared" si="124"/>
        <v>0</v>
      </c>
      <c r="N376" s="22">
        <f t="shared" si="124"/>
        <v>0</v>
      </c>
      <c r="O376" s="22">
        <f t="shared" si="124"/>
        <v>0</v>
      </c>
      <c r="P376" s="22">
        <f t="shared" si="124"/>
        <v>0</v>
      </c>
      <c r="Q376" s="22">
        <f t="shared" si="124"/>
        <v>0</v>
      </c>
      <c r="R376" s="22">
        <f t="shared" si="124"/>
        <v>0</v>
      </c>
    </row>
    <row r="377" spans="2:18" ht="12.75">
      <c r="B377" s="15" t="s">
        <v>67</v>
      </c>
      <c r="C377" s="14" t="s">
        <v>40</v>
      </c>
      <c r="D377" s="14" t="s">
        <v>19</v>
      </c>
      <c r="E377" s="14" t="s">
        <v>18</v>
      </c>
      <c r="F377" s="14"/>
      <c r="G377" s="14"/>
      <c r="H377" s="30">
        <f>H378</f>
        <v>7835</v>
      </c>
      <c r="I377" s="30">
        <f t="shared" si="124"/>
        <v>0</v>
      </c>
      <c r="J377" s="30">
        <f t="shared" si="124"/>
        <v>0</v>
      </c>
      <c r="K377" s="30">
        <f t="shared" si="124"/>
        <v>0</v>
      </c>
      <c r="L377" s="30">
        <f t="shared" si="124"/>
        <v>0</v>
      </c>
      <c r="M377" s="30">
        <f t="shared" si="124"/>
        <v>0</v>
      </c>
      <c r="N377" s="30">
        <f t="shared" si="124"/>
        <v>0</v>
      </c>
      <c r="O377" s="30">
        <f t="shared" si="124"/>
        <v>0</v>
      </c>
      <c r="P377" s="30">
        <f t="shared" si="124"/>
        <v>0</v>
      </c>
      <c r="Q377" s="30">
        <f t="shared" si="124"/>
        <v>0</v>
      </c>
      <c r="R377" s="30">
        <f t="shared" si="124"/>
        <v>0</v>
      </c>
    </row>
    <row r="378" spans="2:18" ht="12.75">
      <c r="B378" s="13" t="s">
        <v>91</v>
      </c>
      <c r="C378" s="14" t="s">
        <v>40</v>
      </c>
      <c r="D378" s="14" t="s">
        <v>19</v>
      </c>
      <c r="E378" s="14" t="s">
        <v>18</v>
      </c>
      <c r="F378" s="14" t="s">
        <v>42</v>
      </c>
      <c r="G378" s="14"/>
      <c r="H378" s="30">
        <f>H379+H383</f>
        <v>7835</v>
      </c>
      <c r="I378" s="30">
        <f aca="true" t="shared" si="125" ref="I378:R378">I379+I383</f>
        <v>0</v>
      </c>
      <c r="J378" s="30">
        <f t="shared" si="125"/>
        <v>0</v>
      </c>
      <c r="K378" s="30">
        <f t="shared" si="125"/>
        <v>0</v>
      </c>
      <c r="L378" s="30">
        <f t="shared" si="125"/>
        <v>0</v>
      </c>
      <c r="M378" s="30">
        <f t="shared" si="125"/>
        <v>0</v>
      </c>
      <c r="N378" s="30">
        <f t="shared" si="125"/>
        <v>0</v>
      </c>
      <c r="O378" s="30">
        <f t="shared" si="125"/>
        <v>0</v>
      </c>
      <c r="P378" s="30">
        <f t="shared" si="125"/>
        <v>0</v>
      </c>
      <c r="Q378" s="30">
        <f t="shared" si="125"/>
        <v>0</v>
      </c>
      <c r="R378" s="30">
        <f t="shared" si="125"/>
        <v>0</v>
      </c>
    </row>
    <row r="379" spans="2:18" ht="57">
      <c r="B379" s="15" t="s">
        <v>68</v>
      </c>
      <c r="C379" s="14" t="s">
        <v>40</v>
      </c>
      <c r="D379" s="18" t="s">
        <v>19</v>
      </c>
      <c r="E379" s="18" t="s">
        <v>18</v>
      </c>
      <c r="F379" s="18" t="s">
        <v>69</v>
      </c>
      <c r="G379" s="14"/>
      <c r="H379" s="30">
        <f>H380</f>
        <v>585</v>
      </c>
      <c r="I379" s="30">
        <f aca="true" t="shared" si="126" ref="I379:R380">I380</f>
        <v>0</v>
      </c>
      <c r="J379" s="30">
        <f t="shared" si="126"/>
        <v>0</v>
      </c>
      <c r="K379" s="30">
        <f t="shared" si="126"/>
        <v>0</v>
      </c>
      <c r="L379" s="30">
        <f t="shared" si="126"/>
        <v>0</v>
      </c>
      <c r="M379" s="30">
        <f t="shared" si="126"/>
        <v>0</v>
      </c>
      <c r="N379" s="30">
        <f t="shared" si="126"/>
        <v>0</v>
      </c>
      <c r="O379" s="30">
        <f t="shared" si="126"/>
        <v>0</v>
      </c>
      <c r="P379" s="30">
        <f t="shared" si="126"/>
        <v>0</v>
      </c>
      <c r="Q379" s="30">
        <f t="shared" si="126"/>
        <v>0</v>
      </c>
      <c r="R379" s="30">
        <f t="shared" si="126"/>
        <v>0</v>
      </c>
    </row>
    <row r="380" spans="2:18" ht="12.75">
      <c r="B380" s="15" t="s">
        <v>205</v>
      </c>
      <c r="C380" s="14" t="s">
        <v>40</v>
      </c>
      <c r="D380" s="18" t="s">
        <v>19</v>
      </c>
      <c r="E380" s="18" t="s">
        <v>18</v>
      </c>
      <c r="F380" s="18" t="s">
        <v>69</v>
      </c>
      <c r="G380" s="14" t="s">
        <v>204</v>
      </c>
      <c r="H380" s="30">
        <f>H381</f>
        <v>585</v>
      </c>
      <c r="I380" s="30">
        <f t="shared" si="126"/>
        <v>0</v>
      </c>
      <c r="J380" s="30">
        <f t="shared" si="126"/>
        <v>0</v>
      </c>
      <c r="K380" s="30">
        <f t="shared" si="126"/>
        <v>0</v>
      </c>
      <c r="L380" s="30">
        <f t="shared" si="126"/>
        <v>0</v>
      </c>
      <c r="M380" s="30">
        <f t="shared" si="126"/>
        <v>0</v>
      </c>
      <c r="N380" s="30">
        <f t="shared" si="126"/>
        <v>0</v>
      </c>
      <c r="O380" s="30">
        <f t="shared" si="126"/>
        <v>0</v>
      </c>
      <c r="P380" s="30">
        <f t="shared" si="126"/>
        <v>0</v>
      </c>
      <c r="Q380" s="30">
        <f t="shared" si="126"/>
        <v>0</v>
      </c>
      <c r="R380" s="30">
        <f t="shared" si="126"/>
        <v>0</v>
      </c>
    </row>
    <row r="381" spans="2:18" ht="22.5">
      <c r="B381" s="15" t="s">
        <v>206</v>
      </c>
      <c r="C381" s="14" t="s">
        <v>40</v>
      </c>
      <c r="D381" s="18" t="s">
        <v>19</v>
      </c>
      <c r="E381" s="18" t="s">
        <v>18</v>
      </c>
      <c r="F381" s="18" t="s">
        <v>69</v>
      </c>
      <c r="G381" s="14" t="s">
        <v>207</v>
      </c>
      <c r="H381" s="30">
        <v>585</v>
      </c>
      <c r="I381" s="28"/>
      <c r="J381" s="28"/>
      <c r="K381" s="28"/>
      <c r="L381" s="28"/>
      <c r="M381" s="28"/>
      <c r="N381" s="28"/>
      <c r="O381" s="28"/>
      <c r="P381" s="28"/>
      <c r="Q381" s="28"/>
      <c r="R381" s="28"/>
    </row>
    <row r="382" spans="2:18" ht="22.5">
      <c r="B382" s="15" t="s">
        <v>70</v>
      </c>
      <c r="C382" s="14" t="s">
        <v>40</v>
      </c>
      <c r="D382" s="18" t="s">
        <v>19</v>
      </c>
      <c r="E382" s="18" t="s">
        <v>18</v>
      </c>
      <c r="F382" s="18" t="s">
        <v>71</v>
      </c>
      <c r="G382" s="14"/>
      <c r="H382" s="30">
        <f>H383</f>
        <v>7250</v>
      </c>
      <c r="I382" s="30">
        <f aca="true" t="shared" si="127" ref="I382:R382">I383</f>
        <v>0</v>
      </c>
      <c r="J382" s="30">
        <f t="shared" si="127"/>
        <v>0</v>
      </c>
      <c r="K382" s="30">
        <f t="shared" si="127"/>
        <v>0</v>
      </c>
      <c r="L382" s="30">
        <f t="shared" si="127"/>
        <v>0</v>
      </c>
      <c r="M382" s="30">
        <f t="shared" si="127"/>
        <v>0</v>
      </c>
      <c r="N382" s="30">
        <f t="shared" si="127"/>
        <v>0</v>
      </c>
      <c r="O382" s="30">
        <f t="shared" si="127"/>
        <v>0</v>
      </c>
      <c r="P382" s="30">
        <f t="shared" si="127"/>
        <v>0</v>
      </c>
      <c r="Q382" s="30">
        <f t="shared" si="127"/>
        <v>0</v>
      </c>
      <c r="R382" s="30">
        <f t="shared" si="127"/>
        <v>0</v>
      </c>
    </row>
    <row r="383" spans="2:18" ht="12.75">
      <c r="B383" s="15" t="s">
        <v>73</v>
      </c>
      <c r="C383" s="14" t="s">
        <v>40</v>
      </c>
      <c r="D383" s="18" t="s">
        <v>19</v>
      </c>
      <c r="E383" s="18" t="s">
        <v>18</v>
      </c>
      <c r="F383" s="18" t="s">
        <v>72</v>
      </c>
      <c r="G383" s="14"/>
      <c r="H383" s="30">
        <f>H384+H387</f>
        <v>7250</v>
      </c>
      <c r="I383" s="30">
        <f aca="true" t="shared" si="128" ref="I383:R383">I384+I387</f>
        <v>0</v>
      </c>
      <c r="J383" s="30">
        <f t="shared" si="128"/>
        <v>0</v>
      </c>
      <c r="K383" s="30">
        <f t="shared" si="128"/>
        <v>0</v>
      </c>
      <c r="L383" s="30">
        <f t="shared" si="128"/>
        <v>0</v>
      </c>
      <c r="M383" s="30">
        <f t="shared" si="128"/>
        <v>0</v>
      </c>
      <c r="N383" s="30">
        <f t="shared" si="128"/>
        <v>0</v>
      </c>
      <c r="O383" s="30">
        <f t="shared" si="128"/>
        <v>0</v>
      </c>
      <c r="P383" s="30">
        <f t="shared" si="128"/>
        <v>0</v>
      </c>
      <c r="Q383" s="30">
        <f t="shared" si="128"/>
        <v>0</v>
      </c>
      <c r="R383" s="30">
        <f t="shared" si="128"/>
        <v>0</v>
      </c>
    </row>
    <row r="384" spans="2:18" ht="12.75">
      <c r="B384" s="15" t="s">
        <v>77</v>
      </c>
      <c r="C384" s="14" t="s">
        <v>40</v>
      </c>
      <c r="D384" s="18" t="s">
        <v>19</v>
      </c>
      <c r="E384" s="18" t="s">
        <v>18</v>
      </c>
      <c r="F384" s="18" t="s">
        <v>78</v>
      </c>
      <c r="G384" s="14"/>
      <c r="H384" s="30">
        <f>H386</f>
        <v>1152.7</v>
      </c>
      <c r="I384" s="30">
        <f aca="true" t="shared" si="129" ref="I384:R384">I386</f>
        <v>0</v>
      </c>
      <c r="J384" s="30">
        <f t="shared" si="129"/>
        <v>0</v>
      </c>
      <c r="K384" s="30">
        <f t="shared" si="129"/>
        <v>0</v>
      </c>
      <c r="L384" s="30">
        <f t="shared" si="129"/>
        <v>0</v>
      </c>
      <c r="M384" s="30">
        <f t="shared" si="129"/>
        <v>0</v>
      </c>
      <c r="N384" s="30">
        <f t="shared" si="129"/>
        <v>0</v>
      </c>
      <c r="O384" s="30">
        <f t="shared" si="129"/>
        <v>0</v>
      </c>
      <c r="P384" s="30">
        <f t="shared" si="129"/>
        <v>0</v>
      </c>
      <c r="Q384" s="30">
        <f t="shared" si="129"/>
        <v>0</v>
      </c>
      <c r="R384" s="30">
        <f t="shared" si="129"/>
        <v>0</v>
      </c>
    </row>
    <row r="385" spans="2:18" ht="12.75">
      <c r="B385" s="15" t="s">
        <v>215</v>
      </c>
      <c r="C385" s="14" t="s">
        <v>40</v>
      </c>
      <c r="D385" s="18" t="s">
        <v>19</v>
      </c>
      <c r="E385" s="18" t="s">
        <v>18</v>
      </c>
      <c r="F385" s="18" t="s">
        <v>78</v>
      </c>
      <c r="G385" s="14" t="s">
        <v>204</v>
      </c>
      <c r="H385" s="30">
        <f>H386</f>
        <v>1152.7</v>
      </c>
      <c r="I385" s="30">
        <f aca="true" t="shared" si="130" ref="I385:R385">I386</f>
        <v>0</v>
      </c>
      <c r="J385" s="30">
        <f t="shared" si="130"/>
        <v>0</v>
      </c>
      <c r="K385" s="30">
        <f t="shared" si="130"/>
        <v>0</v>
      </c>
      <c r="L385" s="30">
        <f t="shared" si="130"/>
        <v>0</v>
      </c>
      <c r="M385" s="30">
        <f t="shared" si="130"/>
        <v>0</v>
      </c>
      <c r="N385" s="30">
        <f t="shared" si="130"/>
        <v>0</v>
      </c>
      <c r="O385" s="30">
        <f t="shared" si="130"/>
        <v>0</v>
      </c>
      <c r="P385" s="30">
        <f t="shared" si="130"/>
        <v>0</v>
      </c>
      <c r="Q385" s="30">
        <f t="shared" si="130"/>
        <v>0</v>
      </c>
      <c r="R385" s="30">
        <f t="shared" si="130"/>
        <v>0</v>
      </c>
    </row>
    <row r="386" spans="2:18" ht="22.5">
      <c r="B386" s="15" t="s">
        <v>206</v>
      </c>
      <c r="C386" s="14" t="s">
        <v>40</v>
      </c>
      <c r="D386" s="18" t="s">
        <v>19</v>
      </c>
      <c r="E386" s="18" t="s">
        <v>18</v>
      </c>
      <c r="F386" s="18" t="s">
        <v>78</v>
      </c>
      <c r="G386" s="14" t="s">
        <v>207</v>
      </c>
      <c r="H386" s="30">
        <v>1152.7</v>
      </c>
      <c r="I386" s="28"/>
      <c r="J386" s="28"/>
      <c r="K386" s="28"/>
      <c r="L386" s="28"/>
      <c r="M386" s="28"/>
      <c r="N386" s="28"/>
      <c r="O386" s="28"/>
      <c r="P386" s="28"/>
      <c r="Q386" s="28"/>
      <c r="R386" s="28"/>
    </row>
    <row r="387" spans="2:18" ht="22.5">
      <c r="B387" s="15" t="s">
        <v>89</v>
      </c>
      <c r="C387" s="14" t="s">
        <v>40</v>
      </c>
      <c r="D387" s="18" t="s">
        <v>19</v>
      </c>
      <c r="E387" s="18" t="s">
        <v>18</v>
      </c>
      <c r="F387" s="18" t="s">
        <v>80</v>
      </c>
      <c r="G387" s="14"/>
      <c r="H387" s="30">
        <f>H389</f>
        <v>6097.3</v>
      </c>
      <c r="I387" s="30">
        <f aca="true" t="shared" si="131" ref="I387:R387">I389</f>
        <v>0</v>
      </c>
      <c r="J387" s="30">
        <f t="shared" si="131"/>
        <v>0</v>
      </c>
      <c r="K387" s="30">
        <f t="shared" si="131"/>
        <v>0</v>
      </c>
      <c r="L387" s="30">
        <f t="shared" si="131"/>
        <v>0</v>
      </c>
      <c r="M387" s="30">
        <f t="shared" si="131"/>
        <v>0</v>
      </c>
      <c r="N387" s="30">
        <f t="shared" si="131"/>
        <v>0</v>
      </c>
      <c r="O387" s="30">
        <f t="shared" si="131"/>
        <v>0</v>
      </c>
      <c r="P387" s="30">
        <f t="shared" si="131"/>
        <v>0</v>
      </c>
      <c r="Q387" s="30">
        <f t="shared" si="131"/>
        <v>0</v>
      </c>
      <c r="R387" s="30">
        <f t="shared" si="131"/>
        <v>0</v>
      </c>
    </row>
    <row r="388" spans="2:18" ht="12.75">
      <c r="B388" s="15" t="s">
        <v>215</v>
      </c>
      <c r="C388" s="14" t="s">
        <v>40</v>
      </c>
      <c r="D388" s="18" t="s">
        <v>19</v>
      </c>
      <c r="E388" s="18" t="s">
        <v>18</v>
      </c>
      <c r="F388" s="18" t="s">
        <v>80</v>
      </c>
      <c r="G388" s="14" t="s">
        <v>204</v>
      </c>
      <c r="H388" s="30">
        <f>H389</f>
        <v>6097.3</v>
      </c>
      <c r="I388" s="30">
        <f aca="true" t="shared" si="132" ref="I388:R388">I389</f>
        <v>0</v>
      </c>
      <c r="J388" s="30">
        <f t="shared" si="132"/>
        <v>0</v>
      </c>
      <c r="K388" s="30">
        <f t="shared" si="132"/>
        <v>0</v>
      </c>
      <c r="L388" s="30">
        <f t="shared" si="132"/>
        <v>0</v>
      </c>
      <c r="M388" s="30">
        <f t="shared" si="132"/>
        <v>0</v>
      </c>
      <c r="N388" s="30">
        <f t="shared" si="132"/>
        <v>0</v>
      </c>
      <c r="O388" s="30">
        <f t="shared" si="132"/>
        <v>0</v>
      </c>
      <c r="P388" s="30">
        <f t="shared" si="132"/>
        <v>0</v>
      </c>
      <c r="Q388" s="30">
        <f t="shared" si="132"/>
        <v>0</v>
      </c>
      <c r="R388" s="30">
        <f t="shared" si="132"/>
        <v>0</v>
      </c>
    </row>
    <row r="389" spans="2:18" ht="22.5">
      <c r="B389" s="15" t="s">
        <v>206</v>
      </c>
      <c r="C389" s="14" t="s">
        <v>40</v>
      </c>
      <c r="D389" s="18" t="s">
        <v>19</v>
      </c>
      <c r="E389" s="18" t="s">
        <v>18</v>
      </c>
      <c r="F389" s="18" t="s">
        <v>80</v>
      </c>
      <c r="G389" s="14" t="s">
        <v>207</v>
      </c>
      <c r="H389" s="30">
        <v>6097.3</v>
      </c>
      <c r="I389" s="28"/>
      <c r="J389" s="28"/>
      <c r="K389" s="28"/>
      <c r="L389" s="28"/>
      <c r="M389" s="28"/>
      <c r="N389" s="28"/>
      <c r="O389" s="28"/>
      <c r="P389" s="28"/>
      <c r="Q389" s="28"/>
      <c r="R389" s="28"/>
    </row>
    <row r="390" spans="2:18" ht="24">
      <c r="B390" s="11" t="s">
        <v>129</v>
      </c>
      <c r="C390" s="19" t="s">
        <v>93</v>
      </c>
      <c r="D390" s="19"/>
      <c r="E390" s="19"/>
      <c r="F390" s="19"/>
      <c r="G390" s="19"/>
      <c r="H390" s="22">
        <f>H391</f>
        <v>1704.5</v>
      </c>
      <c r="I390" s="40">
        <f aca="true" t="shared" si="133" ref="I390:R390">I391</f>
        <v>0</v>
      </c>
      <c r="J390" s="40">
        <f t="shared" si="133"/>
        <v>0</v>
      </c>
      <c r="K390" s="40">
        <f t="shared" si="133"/>
        <v>0</v>
      </c>
      <c r="L390" s="40">
        <f t="shared" si="133"/>
        <v>0</v>
      </c>
      <c r="M390" s="40">
        <f t="shared" si="133"/>
        <v>0</v>
      </c>
      <c r="N390" s="40">
        <f t="shared" si="133"/>
        <v>0</v>
      </c>
      <c r="O390" s="40">
        <f t="shared" si="133"/>
        <v>0</v>
      </c>
      <c r="P390" s="40">
        <f t="shared" si="133"/>
        <v>0</v>
      </c>
      <c r="Q390" s="40">
        <f t="shared" si="133"/>
        <v>0</v>
      </c>
      <c r="R390" s="40">
        <f t="shared" si="133"/>
        <v>0</v>
      </c>
    </row>
    <row r="391" spans="2:18" ht="12.75">
      <c r="B391" s="11" t="s">
        <v>46</v>
      </c>
      <c r="C391" s="19" t="s">
        <v>93</v>
      </c>
      <c r="D391" s="19" t="s">
        <v>16</v>
      </c>
      <c r="E391" s="19"/>
      <c r="F391" s="19"/>
      <c r="G391" s="19"/>
      <c r="H391" s="22">
        <f aca="true" t="shared" si="134" ref="H391:R391">H392+H405</f>
        <v>1704.5</v>
      </c>
      <c r="I391" s="50">
        <f t="shared" si="134"/>
        <v>0</v>
      </c>
      <c r="J391" s="50">
        <f t="shared" si="134"/>
        <v>0</v>
      </c>
      <c r="K391" s="50">
        <f t="shared" si="134"/>
        <v>0</v>
      </c>
      <c r="L391" s="50">
        <f t="shared" si="134"/>
        <v>0</v>
      </c>
      <c r="M391" s="50">
        <f t="shared" si="134"/>
        <v>0</v>
      </c>
      <c r="N391" s="50">
        <f t="shared" si="134"/>
        <v>0</v>
      </c>
      <c r="O391" s="50">
        <f t="shared" si="134"/>
        <v>0</v>
      </c>
      <c r="P391" s="50">
        <f t="shared" si="134"/>
        <v>0</v>
      </c>
      <c r="Q391" s="50">
        <f t="shared" si="134"/>
        <v>0</v>
      </c>
      <c r="R391" s="50">
        <f t="shared" si="134"/>
        <v>0</v>
      </c>
    </row>
    <row r="392" spans="2:18" ht="48">
      <c r="B392" s="11" t="s">
        <v>94</v>
      </c>
      <c r="C392" s="19" t="s">
        <v>93</v>
      </c>
      <c r="D392" s="19" t="s">
        <v>16</v>
      </c>
      <c r="E392" s="19" t="s">
        <v>20</v>
      </c>
      <c r="F392" s="19"/>
      <c r="G392" s="19"/>
      <c r="H392" s="22">
        <f>H393</f>
        <v>835.2</v>
      </c>
      <c r="I392" s="30">
        <f aca="true" t="shared" si="135" ref="I392:R392">I393</f>
        <v>0</v>
      </c>
      <c r="J392" s="30">
        <f t="shared" si="135"/>
        <v>0</v>
      </c>
      <c r="K392" s="30">
        <f t="shared" si="135"/>
        <v>0</v>
      </c>
      <c r="L392" s="30">
        <f t="shared" si="135"/>
        <v>0</v>
      </c>
      <c r="M392" s="30">
        <f t="shared" si="135"/>
        <v>0</v>
      </c>
      <c r="N392" s="30">
        <f t="shared" si="135"/>
        <v>0</v>
      </c>
      <c r="O392" s="30">
        <f t="shared" si="135"/>
        <v>0</v>
      </c>
      <c r="P392" s="30">
        <f t="shared" si="135"/>
        <v>0</v>
      </c>
      <c r="Q392" s="30">
        <f t="shared" si="135"/>
        <v>0</v>
      </c>
      <c r="R392" s="30">
        <f t="shared" si="135"/>
        <v>0</v>
      </c>
    </row>
    <row r="393" spans="2:18" ht="33.75">
      <c r="B393" s="13" t="s">
        <v>51</v>
      </c>
      <c r="C393" s="16" t="s">
        <v>93</v>
      </c>
      <c r="D393" s="16" t="s">
        <v>16</v>
      </c>
      <c r="E393" s="16" t="s">
        <v>20</v>
      </c>
      <c r="F393" s="16" t="s">
        <v>52</v>
      </c>
      <c r="G393" s="16"/>
      <c r="H393" s="30">
        <f aca="true" t="shared" si="136" ref="H393:R393">H394+H398</f>
        <v>835.2</v>
      </c>
      <c r="I393" s="30">
        <f t="shared" si="136"/>
        <v>0</v>
      </c>
      <c r="J393" s="30">
        <f t="shared" si="136"/>
        <v>0</v>
      </c>
      <c r="K393" s="30">
        <f t="shared" si="136"/>
        <v>0</v>
      </c>
      <c r="L393" s="30">
        <f t="shared" si="136"/>
        <v>0</v>
      </c>
      <c r="M393" s="30">
        <f t="shared" si="136"/>
        <v>0</v>
      </c>
      <c r="N393" s="30">
        <f t="shared" si="136"/>
        <v>0</v>
      </c>
      <c r="O393" s="30">
        <f t="shared" si="136"/>
        <v>0</v>
      </c>
      <c r="P393" s="30">
        <f t="shared" si="136"/>
        <v>0</v>
      </c>
      <c r="Q393" s="30">
        <f t="shared" si="136"/>
        <v>0</v>
      </c>
      <c r="R393" s="30">
        <f t="shared" si="136"/>
        <v>0</v>
      </c>
    </row>
    <row r="394" spans="2:18" ht="22.5">
      <c r="B394" s="13" t="s">
        <v>95</v>
      </c>
      <c r="C394" s="16" t="s">
        <v>93</v>
      </c>
      <c r="D394" s="16" t="s">
        <v>16</v>
      </c>
      <c r="E394" s="16" t="s">
        <v>20</v>
      </c>
      <c r="F394" s="16" t="s">
        <v>96</v>
      </c>
      <c r="G394" s="16"/>
      <c r="H394" s="30">
        <f>H395</f>
        <v>556.2</v>
      </c>
      <c r="I394" s="30">
        <f aca="true" t="shared" si="137" ref="I394:R394">I395</f>
        <v>0</v>
      </c>
      <c r="J394" s="30">
        <f t="shared" si="137"/>
        <v>0</v>
      </c>
      <c r="K394" s="30">
        <f t="shared" si="137"/>
        <v>0</v>
      </c>
      <c r="L394" s="30">
        <f t="shared" si="137"/>
        <v>0</v>
      </c>
      <c r="M394" s="30">
        <f t="shared" si="137"/>
        <v>0</v>
      </c>
      <c r="N394" s="30">
        <f t="shared" si="137"/>
        <v>0</v>
      </c>
      <c r="O394" s="30">
        <f t="shared" si="137"/>
        <v>0</v>
      </c>
      <c r="P394" s="30">
        <f t="shared" si="137"/>
        <v>0</v>
      </c>
      <c r="Q394" s="30">
        <f t="shared" si="137"/>
        <v>0</v>
      </c>
      <c r="R394" s="30">
        <f t="shared" si="137"/>
        <v>0</v>
      </c>
    </row>
    <row r="395" spans="2:18" ht="22.5">
      <c r="B395" s="13" t="s">
        <v>233</v>
      </c>
      <c r="C395" s="16" t="s">
        <v>93</v>
      </c>
      <c r="D395" s="16" t="s">
        <v>16</v>
      </c>
      <c r="E395" s="16" t="s">
        <v>20</v>
      </c>
      <c r="F395" s="16" t="s">
        <v>96</v>
      </c>
      <c r="G395" s="14" t="s">
        <v>146</v>
      </c>
      <c r="H395" s="30">
        <f>H396+H397</f>
        <v>556.2</v>
      </c>
      <c r="I395" s="30">
        <f aca="true" t="shared" si="138" ref="I395:R395">I396+I397</f>
        <v>0</v>
      </c>
      <c r="J395" s="30">
        <f t="shared" si="138"/>
        <v>0</v>
      </c>
      <c r="K395" s="30">
        <f t="shared" si="138"/>
        <v>0</v>
      </c>
      <c r="L395" s="30">
        <f t="shared" si="138"/>
        <v>0</v>
      </c>
      <c r="M395" s="30">
        <f t="shared" si="138"/>
        <v>0</v>
      </c>
      <c r="N395" s="30">
        <f t="shared" si="138"/>
        <v>0</v>
      </c>
      <c r="O395" s="30">
        <f t="shared" si="138"/>
        <v>0</v>
      </c>
      <c r="P395" s="30">
        <f t="shared" si="138"/>
        <v>0</v>
      </c>
      <c r="Q395" s="30">
        <f t="shared" si="138"/>
        <v>0</v>
      </c>
      <c r="R395" s="30">
        <f t="shared" si="138"/>
        <v>0</v>
      </c>
    </row>
    <row r="396" spans="2:18" ht="33.75">
      <c r="B396" s="13" t="s">
        <v>315</v>
      </c>
      <c r="C396" s="16" t="s">
        <v>93</v>
      </c>
      <c r="D396" s="16" t="s">
        <v>16</v>
      </c>
      <c r="E396" s="16" t="s">
        <v>20</v>
      </c>
      <c r="F396" s="16" t="s">
        <v>96</v>
      </c>
      <c r="G396" s="14" t="s">
        <v>147</v>
      </c>
      <c r="H396" s="30">
        <v>554.1</v>
      </c>
      <c r="I396" s="28"/>
      <c r="J396" s="28"/>
      <c r="K396" s="28"/>
      <c r="L396" s="28"/>
      <c r="M396" s="28"/>
      <c r="N396" s="28"/>
      <c r="O396" s="28"/>
      <c r="P396" s="28"/>
      <c r="Q396" s="28"/>
      <c r="R396" s="28"/>
    </row>
    <row r="397" spans="2:18" ht="33.75">
      <c r="B397" s="13" t="s">
        <v>324</v>
      </c>
      <c r="C397" s="16" t="s">
        <v>93</v>
      </c>
      <c r="D397" s="16" t="s">
        <v>16</v>
      </c>
      <c r="E397" s="16" t="s">
        <v>20</v>
      </c>
      <c r="F397" s="16" t="s">
        <v>96</v>
      </c>
      <c r="G397" s="14" t="s">
        <v>148</v>
      </c>
      <c r="H397" s="30">
        <v>2.1</v>
      </c>
      <c r="I397" s="28"/>
      <c r="J397" s="28"/>
      <c r="K397" s="28"/>
      <c r="L397" s="28"/>
      <c r="M397" s="28"/>
      <c r="N397" s="28"/>
      <c r="O397" s="28"/>
      <c r="P397" s="28"/>
      <c r="Q397" s="28"/>
      <c r="R397" s="28"/>
    </row>
    <row r="398" spans="2:18" ht="12.75">
      <c r="B398" s="13" t="s">
        <v>47</v>
      </c>
      <c r="C398" s="16" t="s">
        <v>93</v>
      </c>
      <c r="D398" s="16" t="s">
        <v>16</v>
      </c>
      <c r="E398" s="16" t="s">
        <v>20</v>
      </c>
      <c r="F398" s="18" t="s">
        <v>53</v>
      </c>
      <c r="G398" s="16"/>
      <c r="H398" s="30">
        <f>H399</f>
        <v>279</v>
      </c>
      <c r="I398" s="30">
        <f aca="true" t="shared" si="139" ref="I398:R398">I399</f>
        <v>0</v>
      </c>
      <c r="J398" s="30">
        <f t="shared" si="139"/>
        <v>0</v>
      </c>
      <c r="K398" s="30">
        <f t="shared" si="139"/>
        <v>0</v>
      </c>
      <c r="L398" s="30">
        <f t="shared" si="139"/>
        <v>0</v>
      </c>
      <c r="M398" s="30">
        <f t="shared" si="139"/>
        <v>0</v>
      </c>
      <c r="N398" s="30">
        <f t="shared" si="139"/>
        <v>0</v>
      </c>
      <c r="O398" s="30">
        <f t="shared" si="139"/>
        <v>0</v>
      </c>
      <c r="P398" s="30">
        <f t="shared" si="139"/>
        <v>0</v>
      </c>
      <c r="Q398" s="30">
        <f t="shared" si="139"/>
        <v>0</v>
      </c>
      <c r="R398" s="30">
        <f t="shared" si="139"/>
        <v>0</v>
      </c>
    </row>
    <row r="399" spans="2:18" ht="12.75">
      <c r="B399" s="13" t="s">
        <v>47</v>
      </c>
      <c r="C399" s="16" t="s">
        <v>93</v>
      </c>
      <c r="D399" s="16" t="s">
        <v>16</v>
      </c>
      <c r="E399" s="16" t="s">
        <v>20</v>
      </c>
      <c r="F399" s="14" t="s">
        <v>53</v>
      </c>
      <c r="G399" s="14"/>
      <c r="H399" s="30">
        <f>H400+H402</f>
        <v>279</v>
      </c>
      <c r="I399" s="30">
        <f aca="true" t="shared" si="140" ref="I399:R399">I400+I402</f>
        <v>0</v>
      </c>
      <c r="J399" s="30">
        <f t="shared" si="140"/>
        <v>0</v>
      </c>
      <c r="K399" s="30">
        <f t="shared" si="140"/>
        <v>0</v>
      </c>
      <c r="L399" s="30">
        <f t="shared" si="140"/>
        <v>0</v>
      </c>
      <c r="M399" s="30">
        <f t="shared" si="140"/>
        <v>0</v>
      </c>
      <c r="N399" s="30">
        <f t="shared" si="140"/>
        <v>0</v>
      </c>
      <c r="O399" s="30">
        <f t="shared" si="140"/>
        <v>0</v>
      </c>
      <c r="P399" s="30">
        <f t="shared" si="140"/>
        <v>0</v>
      </c>
      <c r="Q399" s="30">
        <f t="shared" si="140"/>
        <v>0</v>
      </c>
      <c r="R399" s="30">
        <f t="shared" si="140"/>
        <v>0</v>
      </c>
    </row>
    <row r="400" spans="2:18" ht="22.5">
      <c r="B400" s="13" t="s">
        <v>233</v>
      </c>
      <c r="C400" s="16" t="s">
        <v>93</v>
      </c>
      <c r="D400" s="16" t="s">
        <v>16</v>
      </c>
      <c r="E400" s="16" t="s">
        <v>20</v>
      </c>
      <c r="F400" s="14" t="s">
        <v>53</v>
      </c>
      <c r="G400" s="14" t="s">
        <v>146</v>
      </c>
      <c r="H400" s="30">
        <f>H401</f>
        <v>211.4</v>
      </c>
      <c r="I400" s="30">
        <f aca="true" t="shared" si="141" ref="I400:R400">I401</f>
        <v>0</v>
      </c>
      <c r="J400" s="30">
        <f t="shared" si="141"/>
        <v>0</v>
      </c>
      <c r="K400" s="30">
        <f t="shared" si="141"/>
        <v>0</v>
      </c>
      <c r="L400" s="30">
        <f t="shared" si="141"/>
        <v>0</v>
      </c>
      <c r="M400" s="30">
        <f t="shared" si="141"/>
        <v>0</v>
      </c>
      <c r="N400" s="30">
        <f t="shared" si="141"/>
        <v>0</v>
      </c>
      <c r="O400" s="30">
        <f t="shared" si="141"/>
        <v>0</v>
      </c>
      <c r="P400" s="30">
        <f t="shared" si="141"/>
        <v>0</v>
      </c>
      <c r="Q400" s="30">
        <f t="shared" si="141"/>
        <v>0</v>
      </c>
      <c r="R400" s="30">
        <f t="shared" si="141"/>
        <v>0</v>
      </c>
    </row>
    <row r="401" spans="2:18" ht="33.75">
      <c r="B401" s="13" t="s">
        <v>315</v>
      </c>
      <c r="C401" s="16" t="s">
        <v>93</v>
      </c>
      <c r="D401" s="16" t="s">
        <v>16</v>
      </c>
      <c r="E401" s="16" t="s">
        <v>20</v>
      </c>
      <c r="F401" s="14" t="s">
        <v>53</v>
      </c>
      <c r="G401" s="14" t="s">
        <v>147</v>
      </c>
      <c r="H401" s="30">
        <v>211.4</v>
      </c>
      <c r="I401" s="28"/>
      <c r="J401" s="28"/>
      <c r="K401" s="28"/>
      <c r="L401" s="28"/>
      <c r="M401" s="28"/>
      <c r="N401" s="28"/>
      <c r="O401" s="28"/>
      <c r="P401" s="28"/>
      <c r="Q401" s="28"/>
      <c r="R401" s="28"/>
    </row>
    <row r="402" spans="2:18" ht="22.5">
      <c r="B402" s="13" t="s">
        <v>319</v>
      </c>
      <c r="C402" s="16" t="s">
        <v>93</v>
      </c>
      <c r="D402" s="16" t="s">
        <v>16</v>
      </c>
      <c r="E402" s="16" t="s">
        <v>20</v>
      </c>
      <c r="F402" s="14" t="s">
        <v>53</v>
      </c>
      <c r="G402" s="14" t="s">
        <v>149</v>
      </c>
      <c r="H402" s="30">
        <f>H403+H404</f>
        <v>67.6</v>
      </c>
      <c r="I402" s="30">
        <f aca="true" t="shared" si="142" ref="I402:R402">I403+I404</f>
        <v>0</v>
      </c>
      <c r="J402" s="30">
        <f t="shared" si="142"/>
        <v>0</v>
      </c>
      <c r="K402" s="30">
        <f t="shared" si="142"/>
        <v>0</v>
      </c>
      <c r="L402" s="30">
        <f t="shared" si="142"/>
        <v>0</v>
      </c>
      <c r="M402" s="30">
        <f t="shared" si="142"/>
        <v>0</v>
      </c>
      <c r="N402" s="30">
        <f t="shared" si="142"/>
        <v>0</v>
      </c>
      <c r="O402" s="30">
        <f t="shared" si="142"/>
        <v>0</v>
      </c>
      <c r="P402" s="30">
        <f t="shared" si="142"/>
        <v>0</v>
      </c>
      <c r="Q402" s="30">
        <f t="shared" si="142"/>
        <v>0</v>
      </c>
      <c r="R402" s="30">
        <f t="shared" si="142"/>
        <v>0</v>
      </c>
    </row>
    <row r="403" spans="2:18" ht="22.5">
      <c r="B403" s="13" t="s">
        <v>150</v>
      </c>
      <c r="C403" s="16" t="s">
        <v>93</v>
      </c>
      <c r="D403" s="16" t="s">
        <v>16</v>
      </c>
      <c r="E403" s="16" t="s">
        <v>20</v>
      </c>
      <c r="F403" s="14" t="s">
        <v>53</v>
      </c>
      <c r="G403" s="14" t="s">
        <v>151</v>
      </c>
      <c r="H403" s="30">
        <f>0.5+43.4</f>
        <v>43.9</v>
      </c>
      <c r="I403" s="28"/>
      <c r="J403" s="28"/>
      <c r="K403" s="28"/>
      <c r="L403" s="28"/>
      <c r="M403" s="28"/>
      <c r="N403" s="28"/>
      <c r="O403" s="28"/>
      <c r="P403" s="28"/>
      <c r="Q403" s="28"/>
      <c r="R403" s="28"/>
    </row>
    <row r="404" spans="2:18" ht="22.5">
      <c r="B404" s="45" t="s">
        <v>318</v>
      </c>
      <c r="C404" s="16" t="s">
        <v>93</v>
      </c>
      <c r="D404" s="16" t="s">
        <v>16</v>
      </c>
      <c r="E404" s="16" t="s">
        <v>20</v>
      </c>
      <c r="F404" s="14" t="s">
        <v>53</v>
      </c>
      <c r="G404" s="14" t="s">
        <v>152</v>
      </c>
      <c r="H404" s="30">
        <v>23.7</v>
      </c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2:18" ht="36">
      <c r="B405" s="11" t="s">
        <v>114</v>
      </c>
      <c r="C405" s="12" t="s">
        <v>93</v>
      </c>
      <c r="D405" s="12" t="s">
        <v>16</v>
      </c>
      <c r="E405" s="12" t="s">
        <v>22</v>
      </c>
      <c r="F405" s="12"/>
      <c r="G405" s="12"/>
      <c r="H405" s="22">
        <f>H406</f>
        <v>869.3</v>
      </c>
      <c r="I405" s="50">
        <f aca="true" t="shared" si="143" ref="I405:R408">I406</f>
        <v>0</v>
      </c>
      <c r="J405" s="50">
        <f t="shared" si="143"/>
        <v>0</v>
      </c>
      <c r="K405" s="50">
        <f t="shared" si="143"/>
        <v>0</v>
      </c>
      <c r="L405" s="50">
        <f t="shared" si="143"/>
        <v>0</v>
      </c>
      <c r="M405" s="50">
        <f t="shared" si="143"/>
        <v>0</v>
      </c>
      <c r="N405" s="50">
        <f t="shared" si="143"/>
        <v>0</v>
      </c>
      <c r="O405" s="50">
        <f t="shared" si="143"/>
        <v>0</v>
      </c>
      <c r="P405" s="50">
        <f t="shared" si="143"/>
        <v>0</v>
      </c>
      <c r="Q405" s="50">
        <f t="shared" si="143"/>
        <v>0</v>
      </c>
      <c r="R405" s="50">
        <f t="shared" si="143"/>
        <v>0</v>
      </c>
    </row>
    <row r="406" spans="2:18" ht="33.75">
      <c r="B406" s="13" t="s">
        <v>51</v>
      </c>
      <c r="C406" s="14" t="s">
        <v>93</v>
      </c>
      <c r="D406" s="14" t="s">
        <v>16</v>
      </c>
      <c r="E406" s="14" t="s">
        <v>22</v>
      </c>
      <c r="F406" s="14" t="s">
        <v>52</v>
      </c>
      <c r="G406" s="14"/>
      <c r="H406" s="30">
        <f>H407</f>
        <v>869.3</v>
      </c>
      <c r="I406" s="33">
        <f t="shared" si="143"/>
        <v>0</v>
      </c>
      <c r="J406" s="33">
        <f t="shared" si="143"/>
        <v>0</v>
      </c>
      <c r="K406" s="33">
        <f t="shared" si="143"/>
        <v>0</v>
      </c>
      <c r="L406" s="33">
        <f t="shared" si="143"/>
        <v>0</v>
      </c>
      <c r="M406" s="33">
        <f t="shared" si="143"/>
        <v>0</v>
      </c>
      <c r="N406" s="33">
        <f t="shared" si="143"/>
        <v>0</v>
      </c>
      <c r="O406" s="33">
        <f t="shared" si="143"/>
        <v>0</v>
      </c>
      <c r="P406" s="33">
        <f t="shared" si="143"/>
        <v>0</v>
      </c>
      <c r="Q406" s="33">
        <f t="shared" si="143"/>
        <v>0</v>
      </c>
      <c r="R406" s="33">
        <f t="shared" si="143"/>
        <v>0</v>
      </c>
    </row>
    <row r="407" spans="2:18" ht="12.75">
      <c r="B407" s="13" t="s">
        <v>47</v>
      </c>
      <c r="C407" s="14" t="s">
        <v>93</v>
      </c>
      <c r="D407" s="14" t="s">
        <v>16</v>
      </c>
      <c r="E407" s="14" t="s">
        <v>22</v>
      </c>
      <c r="F407" s="14" t="s">
        <v>53</v>
      </c>
      <c r="G407" s="14"/>
      <c r="H407" s="30">
        <f>H408+H410</f>
        <v>869.3</v>
      </c>
      <c r="I407" s="33">
        <f aca="true" t="shared" si="144" ref="I407:R407">I408+I410</f>
        <v>0</v>
      </c>
      <c r="J407" s="33">
        <f t="shared" si="144"/>
        <v>0</v>
      </c>
      <c r="K407" s="33">
        <f t="shared" si="144"/>
        <v>0</v>
      </c>
      <c r="L407" s="33">
        <f t="shared" si="144"/>
        <v>0</v>
      </c>
      <c r="M407" s="33">
        <f t="shared" si="144"/>
        <v>0</v>
      </c>
      <c r="N407" s="33">
        <f t="shared" si="144"/>
        <v>0</v>
      </c>
      <c r="O407" s="33">
        <f t="shared" si="144"/>
        <v>0</v>
      </c>
      <c r="P407" s="33">
        <f t="shared" si="144"/>
        <v>0</v>
      </c>
      <c r="Q407" s="33">
        <f t="shared" si="144"/>
        <v>0</v>
      </c>
      <c r="R407" s="33">
        <f t="shared" si="144"/>
        <v>0</v>
      </c>
    </row>
    <row r="408" spans="2:18" ht="22.5">
      <c r="B408" s="13" t="s">
        <v>233</v>
      </c>
      <c r="C408" s="14" t="s">
        <v>93</v>
      </c>
      <c r="D408" s="14" t="s">
        <v>16</v>
      </c>
      <c r="E408" s="14" t="s">
        <v>22</v>
      </c>
      <c r="F408" s="14" t="s">
        <v>53</v>
      </c>
      <c r="G408" s="14" t="s">
        <v>146</v>
      </c>
      <c r="H408" s="30">
        <f>H409</f>
        <v>845</v>
      </c>
      <c r="I408" s="30">
        <f t="shared" si="143"/>
        <v>0</v>
      </c>
      <c r="J408" s="30">
        <f t="shared" si="143"/>
        <v>0</v>
      </c>
      <c r="K408" s="30">
        <f t="shared" si="143"/>
        <v>0</v>
      </c>
      <c r="L408" s="30">
        <f t="shared" si="143"/>
        <v>0</v>
      </c>
      <c r="M408" s="30">
        <f t="shared" si="143"/>
        <v>0</v>
      </c>
      <c r="N408" s="30">
        <f t="shared" si="143"/>
        <v>0</v>
      </c>
      <c r="O408" s="30">
        <f t="shared" si="143"/>
        <v>0</v>
      </c>
      <c r="P408" s="30">
        <f t="shared" si="143"/>
        <v>0</v>
      </c>
      <c r="Q408" s="30">
        <f t="shared" si="143"/>
        <v>0</v>
      </c>
      <c r="R408" s="30">
        <f t="shared" si="143"/>
        <v>0</v>
      </c>
    </row>
    <row r="409" spans="2:18" ht="33.75">
      <c r="B409" s="13" t="s">
        <v>315</v>
      </c>
      <c r="C409" s="14" t="s">
        <v>93</v>
      </c>
      <c r="D409" s="14" t="s">
        <v>16</v>
      </c>
      <c r="E409" s="14" t="s">
        <v>22</v>
      </c>
      <c r="F409" s="14" t="s">
        <v>53</v>
      </c>
      <c r="G409" s="14" t="s">
        <v>147</v>
      </c>
      <c r="H409" s="30">
        <v>845</v>
      </c>
      <c r="I409" s="28"/>
      <c r="J409" s="28"/>
      <c r="K409" s="28"/>
      <c r="L409" s="28"/>
      <c r="M409" s="28"/>
      <c r="N409" s="28"/>
      <c r="O409" s="28"/>
      <c r="P409" s="28"/>
      <c r="Q409" s="28"/>
      <c r="R409" s="28"/>
    </row>
    <row r="410" spans="2:18" ht="22.5">
      <c r="B410" s="13" t="s">
        <v>319</v>
      </c>
      <c r="C410" s="16" t="s">
        <v>93</v>
      </c>
      <c r="D410" s="16" t="s">
        <v>16</v>
      </c>
      <c r="E410" s="14" t="s">
        <v>22</v>
      </c>
      <c r="F410" s="14" t="s">
        <v>53</v>
      </c>
      <c r="G410" s="14" t="s">
        <v>149</v>
      </c>
      <c r="H410" s="30">
        <f>H411+H412</f>
        <v>24.3</v>
      </c>
      <c r="I410" s="33">
        <f aca="true" t="shared" si="145" ref="I410:R410">I411+I412</f>
        <v>0</v>
      </c>
      <c r="J410" s="33">
        <f t="shared" si="145"/>
        <v>0</v>
      </c>
      <c r="K410" s="33">
        <f t="shared" si="145"/>
        <v>0</v>
      </c>
      <c r="L410" s="33">
        <f t="shared" si="145"/>
        <v>0</v>
      </c>
      <c r="M410" s="33">
        <f t="shared" si="145"/>
        <v>0</v>
      </c>
      <c r="N410" s="33">
        <f t="shared" si="145"/>
        <v>0</v>
      </c>
      <c r="O410" s="33">
        <f t="shared" si="145"/>
        <v>0</v>
      </c>
      <c r="P410" s="33">
        <f t="shared" si="145"/>
        <v>0</v>
      </c>
      <c r="Q410" s="33">
        <f t="shared" si="145"/>
        <v>0</v>
      </c>
      <c r="R410" s="33">
        <f t="shared" si="145"/>
        <v>0</v>
      </c>
    </row>
    <row r="411" spans="2:18" ht="22.5">
      <c r="B411" s="13" t="s">
        <v>150</v>
      </c>
      <c r="C411" s="16" t="s">
        <v>93</v>
      </c>
      <c r="D411" s="16" t="s">
        <v>16</v>
      </c>
      <c r="E411" s="14" t="s">
        <v>22</v>
      </c>
      <c r="F411" s="14" t="s">
        <v>53</v>
      </c>
      <c r="G411" s="14" t="s">
        <v>151</v>
      </c>
      <c r="H411" s="30">
        <v>20.5</v>
      </c>
      <c r="I411" s="52"/>
      <c r="J411" s="52"/>
      <c r="K411" s="52"/>
      <c r="L411" s="52"/>
      <c r="M411" s="52"/>
      <c r="N411" s="52"/>
      <c r="O411" s="52"/>
      <c r="P411" s="52"/>
      <c r="Q411" s="52"/>
      <c r="R411" s="52"/>
    </row>
    <row r="412" spans="2:18" ht="22.5">
      <c r="B412" s="45" t="s">
        <v>318</v>
      </c>
      <c r="C412" s="16" t="s">
        <v>93</v>
      </c>
      <c r="D412" s="16" t="s">
        <v>16</v>
      </c>
      <c r="E412" s="14" t="s">
        <v>22</v>
      </c>
      <c r="F412" s="14" t="s">
        <v>53</v>
      </c>
      <c r="G412" s="14" t="s">
        <v>152</v>
      </c>
      <c r="H412" s="30">
        <v>3.8</v>
      </c>
      <c r="I412" s="52"/>
      <c r="J412" s="52"/>
      <c r="K412" s="52"/>
      <c r="L412" s="52"/>
      <c r="M412" s="52"/>
      <c r="N412" s="52"/>
      <c r="O412" s="52"/>
      <c r="P412" s="52"/>
      <c r="Q412" s="52"/>
      <c r="R412" s="52"/>
    </row>
    <row r="413" spans="2:20" ht="36">
      <c r="B413" s="10" t="s">
        <v>130</v>
      </c>
      <c r="C413" s="17" t="s">
        <v>97</v>
      </c>
      <c r="D413" s="17"/>
      <c r="E413" s="17"/>
      <c r="F413" s="17"/>
      <c r="G413" s="17"/>
      <c r="H413" s="22">
        <f>H414</f>
        <v>164611.9</v>
      </c>
      <c r="I413" s="40" t="e">
        <f>I414+#REF!</f>
        <v>#REF!</v>
      </c>
      <c r="J413" s="40" t="e">
        <f>J414+#REF!</f>
        <v>#REF!</v>
      </c>
      <c r="K413" s="40" t="e">
        <f>K414+#REF!</f>
        <v>#REF!</v>
      </c>
      <c r="L413" s="40" t="e">
        <f>L414+#REF!</f>
        <v>#REF!</v>
      </c>
      <c r="M413" s="40" t="e">
        <f>M414+#REF!</f>
        <v>#REF!</v>
      </c>
      <c r="N413" s="40" t="e">
        <f>N414+#REF!</f>
        <v>#REF!</v>
      </c>
      <c r="O413" s="40" t="e">
        <f>O414+#REF!</f>
        <v>#REF!</v>
      </c>
      <c r="P413" s="40" t="e">
        <f>P414+#REF!</f>
        <v>#REF!</v>
      </c>
      <c r="Q413" s="40" t="e">
        <f>Q414+#REF!</f>
        <v>#REF!</v>
      </c>
      <c r="R413" s="40" t="e">
        <f>R414+#REF!</f>
        <v>#REF!</v>
      </c>
      <c r="T413" s="32"/>
    </row>
    <row r="414" spans="2:18" ht="12.75">
      <c r="B414" s="11" t="s">
        <v>7</v>
      </c>
      <c r="C414" s="19" t="s">
        <v>97</v>
      </c>
      <c r="D414" s="19" t="s">
        <v>19</v>
      </c>
      <c r="E414" s="19"/>
      <c r="F414" s="19"/>
      <c r="G414" s="19"/>
      <c r="H414" s="22">
        <f>H415+H420+H459</f>
        <v>164611.9</v>
      </c>
      <c r="I414" s="50">
        <f aca="true" t="shared" si="146" ref="I414:R414">I415+I420+I459</f>
        <v>0</v>
      </c>
      <c r="J414" s="50">
        <f t="shared" si="146"/>
        <v>0</v>
      </c>
      <c r="K414" s="50">
        <f t="shared" si="146"/>
        <v>0</v>
      </c>
      <c r="L414" s="50">
        <f t="shared" si="146"/>
        <v>0</v>
      </c>
      <c r="M414" s="50">
        <f t="shared" si="146"/>
        <v>0</v>
      </c>
      <c r="N414" s="50">
        <f t="shared" si="146"/>
        <v>0</v>
      </c>
      <c r="O414" s="50">
        <f t="shared" si="146"/>
        <v>0</v>
      </c>
      <c r="P414" s="50">
        <f t="shared" si="146"/>
        <v>0</v>
      </c>
      <c r="Q414" s="50">
        <f t="shared" si="146"/>
        <v>0</v>
      </c>
      <c r="R414" s="50">
        <f t="shared" si="146"/>
        <v>0</v>
      </c>
    </row>
    <row r="415" spans="2:18" ht="12.75">
      <c r="B415" s="10" t="s">
        <v>44</v>
      </c>
      <c r="C415" s="17" t="s">
        <v>97</v>
      </c>
      <c r="D415" s="17" t="s">
        <v>19</v>
      </c>
      <c r="E415" s="17" t="s">
        <v>16</v>
      </c>
      <c r="F415" s="17"/>
      <c r="G415" s="17"/>
      <c r="H415" s="22">
        <f>H416</f>
        <v>1355.2</v>
      </c>
      <c r="I415" s="57">
        <f aca="true" t="shared" si="147" ref="I415:R418">I416</f>
        <v>0</v>
      </c>
      <c r="J415" s="57">
        <f t="shared" si="147"/>
        <v>0</v>
      </c>
      <c r="K415" s="57">
        <f t="shared" si="147"/>
        <v>0</v>
      </c>
      <c r="L415" s="57">
        <f t="shared" si="147"/>
        <v>0</v>
      </c>
      <c r="M415" s="57">
        <f t="shared" si="147"/>
        <v>0</v>
      </c>
      <c r="N415" s="57">
        <f t="shared" si="147"/>
        <v>0</v>
      </c>
      <c r="O415" s="57">
        <f t="shared" si="147"/>
        <v>0</v>
      </c>
      <c r="P415" s="57">
        <f t="shared" si="147"/>
        <v>0</v>
      </c>
      <c r="Q415" s="57">
        <f t="shared" si="147"/>
        <v>0</v>
      </c>
      <c r="R415" s="57">
        <f t="shared" si="147"/>
        <v>0</v>
      </c>
    </row>
    <row r="416" spans="2:18" ht="22.5">
      <c r="B416" s="15" t="s">
        <v>98</v>
      </c>
      <c r="C416" s="18" t="s">
        <v>97</v>
      </c>
      <c r="D416" s="18" t="s">
        <v>19</v>
      </c>
      <c r="E416" s="18" t="s">
        <v>16</v>
      </c>
      <c r="F416" s="18" t="s">
        <v>99</v>
      </c>
      <c r="G416" s="18"/>
      <c r="H416" s="30">
        <f>H417</f>
        <v>1355.2</v>
      </c>
      <c r="I416" s="57">
        <f t="shared" si="147"/>
        <v>0</v>
      </c>
      <c r="J416" s="57">
        <f t="shared" si="147"/>
        <v>0</v>
      </c>
      <c r="K416" s="57">
        <f t="shared" si="147"/>
        <v>0</v>
      </c>
      <c r="L416" s="57">
        <f t="shared" si="147"/>
        <v>0</v>
      </c>
      <c r="M416" s="57">
        <f t="shared" si="147"/>
        <v>0</v>
      </c>
      <c r="N416" s="57">
        <f t="shared" si="147"/>
        <v>0</v>
      </c>
      <c r="O416" s="57">
        <f t="shared" si="147"/>
        <v>0</v>
      </c>
      <c r="P416" s="57">
        <f t="shared" si="147"/>
        <v>0</v>
      </c>
      <c r="Q416" s="57">
        <f t="shared" si="147"/>
        <v>0</v>
      </c>
      <c r="R416" s="57">
        <f t="shared" si="147"/>
        <v>0</v>
      </c>
    </row>
    <row r="417" spans="2:18" ht="22.5">
      <c r="B417" s="15" t="s">
        <v>100</v>
      </c>
      <c r="C417" s="18" t="s">
        <v>97</v>
      </c>
      <c r="D417" s="18" t="s">
        <v>19</v>
      </c>
      <c r="E417" s="18" t="s">
        <v>16</v>
      </c>
      <c r="F417" s="18" t="s">
        <v>101</v>
      </c>
      <c r="G417" s="18"/>
      <c r="H417" s="30">
        <f>H418</f>
        <v>1355.2</v>
      </c>
      <c r="I417" s="57">
        <f t="shared" si="147"/>
        <v>0</v>
      </c>
      <c r="J417" s="57">
        <f t="shared" si="147"/>
        <v>0</v>
      </c>
      <c r="K417" s="57">
        <f t="shared" si="147"/>
        <v>0</v>
      </c>
      <c r="L417" s="57">
        <f t="shared" si="147"/>
        <v>0</v>
      </c>
      <c r="M417" s="57">
        <f t="shared" si="147"/>
        <v>0</v>
      </c>
      <c r="N417" s="57">
        <f t="shared" si="147"/>
        <v>0</v>
      </c>
      <c r="O417" s="57">
        <f t="shared" si="147"/>
        <v>0</v>
      </c>
      <c r="P417" s="57">
        <f t="shared" si="147"/>
        <v>0</v>
      </c>
      <c r="Q417" s="57">
        <f t="shared" si="147"/>
        <v>0</v>
      </c>
      <c r="R417" s="57">
        <f t="shared" si="147"/>
        <v>0</v>
      </c>
    </row>
    <row r="418" spans="2:18" ht="22.5">
      <c r="B418" s="15" t="s">
        <v>208</v>
      </c>
      <c r="C418" s="18" t="s">
        <v>97</v>
      </c>
      <c r="D418" s="18" t="s">
        <v>19</v>
      </c>
      <c r="E418" s="18" t="s">
        <v>16</v>
      </c>
      <c r="F418" s="18" t="s">
        <v>101</v>
      </c>
      <c r="G418" s="18" t="s">
        <v>209</v>
      </c>
      <c r="H418" s="30">
        <f>H419</f>
        <v>1355.2</v>
      </c>
      <c r="I418" s="57">
        <f t="shared" si="147"/>
        <v>0</v>
      </c>
      <c r="J418" s="57">
        <f t="shared" si="147"/>
        <v>0</v>
      </c>
      <c r="K418" s="57">
        <f t="shared" si="147"/>
        <v>0</v>
      </c>
      <c r="L418" s="57">
        <f t="shared" si="147"/>
        <v>0</v>
      </c>
      <c r="M418" s="57">
        <f t="shared" si="147"/>
        <v>0</v>
      </c>
      <c r="N418" s="57">
        <f t="shared" si="147"/>
        <v>0</v>
      </c>
      <c r="O418" s="57">
        <f t="shared" si="147"/>
        <v>0</v>
      </c>
      <c r="P418" s="57">
        <f t="shared" si="147"/>
        <v>0</v>
      </c>
      <c r="Q418" s="57">
        <f t="shared" si="147"/>
        <v>0</v>
      </c>
      <c r="R418" s="57">
        <f t="shared" si="147"/>
        <v>0</v>
      </c>
    </row>
    <row r="419" spans="2:18" ht="35.25" customHeight="1">
      <c r="B419" s="13" t="s">
        <v>325</v>
      </c>
      <c r="C419" s="18" t="s">
        <v>97</v>
      </c>
      <c r="D419" s="18" t="s">
        <v>19</v>
      </c>
      <c r="E419" s="18" t="s">
        <v>16</v>
      </c>
      <c r="F419" s="18" t="s">
        <v>101</v>
      </c>
      <c r="G419" s="18" t="s">
        <v>210</v>
      </c>
      <c r="H419" s="30">
        <v>1355.2</v>
      </c>
      <c r="I419" s="55"/>
      <c r="J419" s="55"/>
      <c r="K419" s="55"/>
      <c r="L419" s="55"/>
      <c r="M419" s="55"/>
      <c r="N419" s="55"/>
      <c r="O419" s="55"/>
      <c r="P419" s="55"/>
      <c r="Q419" s="55"/>
      <c r="R419" s="55"/>
    </row>
    <row r="420" spans="2:18" ht="12.75">
      <c r="B420" s="10" t="s">
        <v>8</v>
      </c>
      <c r="C420" s="17" t="s">
        <v>97</v>
      </c>
      <c r="D420" s="17" t="s">
        <v>19</v>
      </c>
      <c r="E420" s="17" t="s">
        <v>20</v>
      </c>
      <c r="F420" s="17"/>
      <c r="G420" s="17"/>
      <c r="H420" s="22">
        <f>H421</f>
        <v>156242.3</v>
      </c>
      <c r="I420" s="50">
        <f aca="true" t="shared" si="148" ref="I420:R420">I421</f>
        <v>0</v>
      </c>
      <c r="J420" s="50">
        <f t="shared" si="148"/>
        <v>0</v>
      </c>
      <c r="K420" s="50">
        <f t="shared" si="148"/>
        <v>0</v>
      </c>
      <c r="L420" s="50">
        <f t="shared" si="148"/>
        <v>0</v>
      </c>
      <c r="M420" s="50">
        <f t="shared" si="148"/>
        <v>0</v>
      </c>
      <c r="N420" s="50">
        <f t="shared" si="148"/>
        <v>0</v>
      </c>
      <c r="O420" s="50">
        <f t="shared" si="148"/>
        <v>0</v>
      </c>
      <c r="P420" s="50">
        <f t="shared" si="148"/>
        <v>0</v>
      </c>
      <c r="Q420" s="50">
        <f t="shared" si="148"/>
        <v>0</v>
      </c>
      <c r="R420" s="50">
        <f t="shared" si="148"/>
        <v>0</v>
      </c>
    </row>
    <row r="421" spans="2:18" ht="12.75">
      <c r="B421" s="10" t="s">
        <v>102</v>
      </c>
      <c r="C421" s="17" t="s">
        <v>97</v>
      </c>
      <c r="D421" s="17" t="s">
        <v>19</v>
      </c>
      <c r="E421" s="17" t="s">
        <v>20</v>
      </c>
      <c r="F421" s="17" t="s">
        <v>103</v>
      </c>
      <c r="G421" s="17"/>
      <c r="H421" s="22">
        <f>H422+H425+H428+H430+H433+H438+H443+H446+H450+H456</f>
        <v>156242.3</v>
      </c>
      <c r="I421" s="50">
        <f aca="true" t="shared" si="149" ref="I421:R421">I422+I425+I428+I430+I433+I438+I443+I446+I450+I456</f>
        <v>0</v>
      </c>
      <c r="J421" s="50">
        <f t="shared" si="149"/>
        <v>0</v>
      </c>
      <c r="K421" s="50">
        <f t="shared" si="149"/>
        <v>0</v>
      </c>
      <c r="L421" s="50">
        <f t="shared" si="149"/>
        <v>0</v>
      </c>
      <c r="M421" s="50">
        <f t="shared" si="149"/>
        <v>0</v>
      </c>
      <c r="N421" s="50">
        <f t="shared" si="149"/>
        <v>0</v>
      </c>
      <c r="O421" s="50">
        <f t="shared" si="149"/>
        <v>0</v>
      </c>
      <c r="P421" s="50">
        <f t="shared" si="149"/>
        <v>0</v>
      </c>
      <c r="Q421" s="50">
        <f t="shared" si="149"/>
        <v>0</v>
      </c>
      <c r="R421" s="50">
        <f t="shared" si="149"/>
        <v>0</v>
      </c>
    </row>
    <row r="422" spans="2:18" ht="12.75">
      <c r="B422" s="15" t="s">
        <v>104</v>
      </c>
      <c r="C422" s="18" t="s">
        <v>97</v>
      </c>
      <c r="D422" s="18" t="s">
        <v>19</v>
      </c>
      <c r="E422" s="18" t="s">
        <v>20</v>
      </c>
      <c r="F422" s="18" t="s">
        <v>212</v>
      </c>
      <c r="G422" s="18"/>
      <c r="H422" s="30">
        <f>H423</f>
        <v>5185.7</v>
      </c>
      <c r="I422" s="54">
        <f aca="true" t="shared" si="150" ref="I422:R423">I423</f>
        <v>0</v>
      </c>
      <c r="J422" s="54">
        <f t="shared" si="150"/>
        <v>0</v>
      </c>
      <c r="K422" s="54">
        <f t="shared" si="150"/>
        <v>0</v>
      </c>
      <c r="L422" s="54">
        <f t="shared" si="150"/>
        <v>0</v>
      </c>
      <c r="M422" s="54">
        <f t="shared" si="150"/>
        <v>0</v>
      </c>
      <c r="N422" s="54">
        <f t="shared" si="150"/>
        <v>0</v>
      </c>
      <c r="O422" s="54">
        <f t="shared" si="150"/>
        <v>0</v>
      </c>
      <c r="P422" s="54">
        <f t="shared" si="150"/>
        <v>0</v>
      </c>
      <c r="Q422" s="54">
        <f t="shared" si="150"/>
        <v>0</v>
      </c>
      <c r="R422" s="54">
        <f t="shared" si="150"/>
        <v>0</v>
      </c>
    </row>
    <row r="423" spans="2:18" ht="12.75">
      <c r="B423" s="15" t="s">
        <v>215</v>
      </c>
      <c r="C423" s="18" t="s">
        <v>97</v>
      </c>
      <c r="D423" s="18" t="s">
        <v>19</v>
      </c>
      <c r="E423" s="18" t="s">
        <v>20</v>
      </c>
      <c r="F423" s="18" t="s">
        <v>212</v>
      </c>
      <c r="G423" s="18" t="s">
        <v>204</v>
      </c>
      <c r="H423" s="30">
        <f>H424</f>
        <v>5185.7</v>
      </c>
      <c r="I423" s="54">
        <f t="shared" si="150"/>
        <v>0</v>
      </c>
      <c r="J423" s="54">
        <f t="shared" si="150"/>
        <v>0</v>
      </c>
      <c r="K423" s="54">
        <f t="shared" si="150"/>
        <v>0</v>
      </c>
      <c r="L423" s="54">
        <f t="shared" si="150"/>
        <v>0</v>
      </c>
      <c r="M423" s="54">
        <f t="shared" si="150"/>
        <v>0</v>
      </c>
      <c r="N423" s="54">
        <f t="shared" si="150"/>
        <v>0</v>
      </c>
      <c r="O423" s="54">
        <f t="shared" si="150"/>
        <v>0</v>
      </c>
      <c r="P423" s="54">
        <f t="shared" si="150"/>
        <v>0</v>
      </c>
      <c r="Q423" s="54">
        <f t="shared" si="150"/>
        <v>0</v>
      </c>
      <c r="R423" s="54">
        <f t="shared" si="150"/>
        <v>0</v>
      </c>
    </row>
    <row r="424" spans="2:18" ht="22.5">
      <c r="B424" s="15" t="s">
        <v>213</v>
      </c>
      <c r="C424" s="18" t="s">
        <v>97</v>
      </c>
      <c r="D424" s="18" t="s">
        <v>19</v>
      </c>
      <c r="E424" s="18" t="s">
        <v>20</v>
      </c>
      <c r="F424" s="18" t="s">
        <v>212</v>
      </c>
      <c r="G424" s="18" t="s">
        <v>207</v>
      </c>
      <c r="H424" s="30">
        <v>5185.7</v>
      </c>
      <c r="I424" s="28"/>
      <c r="J424" s="28"/>
      <c r="K424" s="28"/>
      <c r="L424" s="28"/>
      <c r="M424" s="28"/>
      <c r="N424" s="28"/>
      <c r="O424" s="28"/>
      <c r="P424" s="28"/>
      <c r="Q424" s="28"/>
      <c r="R424" s="28"/>
    </row>
    <row r="425" spans="2:18" ht="33.75">
      <c r="B425" s="15" t="s">
        <v>124</v>
      </c>
      <c r="C425" s="18" t="s">
        <v>97</v>
      </c>
      <c r="D425" s="18" t="s">
        <v>19</v>
      </c>
      <c r="E425" s="18" t="s">
        <v>20</v>
      </c>
      <c r="F425" s="18" t="s">
        <v>231</v>
      </c>
      <c r="G425" s="18"/>
      <c r="H425" s="30">
        <f>H426</f>
        <v>190.6</v>
      </c>
      <c r="I425" s="30">
        <f aca="true" t="shared" si="151" ref="I425:R426">I426</f>
        <v>0</v>
      </c>
      <c r="J425" s="30">
        <f t="shared" si="151"/>
        <v>0</v>
      </c>
      <c r="K425" s="30">
        <f t="shared" si="151"/>
        <v>0</v>
      </c>
      <c r="L425" s="30">
        <f t="shared" si="151"/>
        <v>0</v>
      </c>
      <c r="M425" s="30">
        <f t="shared" si="151"/>
        <v>0</v>
      </c>
      <c r="N425" s="30">
        <f t="shared" si="151"/>
        <v>0</v>
      </c>
      <c r="O425" s="30">
        <f t="shared" si="151"/>
        <v>0</v>
      </c>
      <c r="P425" s="30">
        <f t="shared" si="151"/>
        <v>0</v>
      </c>
      <c r="Q425" s="30">
        <f t="shared" si="151"/>
        <v>0</v>
      </c>
      <c r="R425" s="30">
        <f t="shared" si="151"/>
        <v>0</v>
      </c>
    </row>
    <row r="426" spans="2:18" ht="12.75">
      <c r="B426" s="15" t="s">
        <v>215</v>
      </c>
      <c r="C426" s="18" t="s">
        <v>97</v>
      </c>
      <c r="D426" s="18" t="s">
        <v>19</v>
      </c>
      <c r="E426" s="18" t="s">
        <v>20</v>
      </c>
      <c r="F426" s="18" t="s">
        <v>231</v>
      </c>
      <c r="G426" s="18" t="s">
        <v>204</v>
      </c>
      <c r="H426" s="44">
        <f>H427</f>
        <v>190.6</v>
      </c>
      <c r="I426" s="44">
        <f t="shared" si="151"/>
        <v>0</v>
      </c>
      <c r="J426" s="44">
        <f t="shared" si="151"/>
        <v>0</v>
      </c>
      <c r="K426" s="44">
        <f t="shared" si="151"/>
        <v>0</v>
      </c>
      <c r="L426" s="44">
        <f t="shared" si="151"/>
        <v>0</v>
      </c>
      <c r="M426" s="44">
        <f t="shared" si="151"/>
        <v>0</v>
      </c>
      <c r="N426" s="44">
        <f t="shared" si="151"/>
        <v>0</v>
      </c>
      <c r="O426" s="44">
        <f t="shared" si="151"/>
        <v>0</v>
      </c>
      <c r="P426" s="44">
        <f t="shared" si="151"/>
        <v>0</v>
      </c>
      <c r="Q426" s="44">
        <f t="shared" si="151"/>
        <v>0</v>
      </c>
      <c r="R426" s="44">
        <f t="shared" si="151"/>
        <v>0</v>
      </c>
    </row>
    <row r="427" spans="2:18" ht="22.5">
      <c r="B427" s="15" t="s">
        <v>213</v>
      </c>
      <c r="C427" s="18" t="s">
        <v>97</v>
      </c>
      <c r="D427" s="18" t="s">
        <v>19</v>
      </c>
      <c r="E427" s="18" t="s">
        <v>20</v>
      </c>
      <c r="F427" s="18" t="s">
        <v>231</v>
      </c>
      <c r="G427" s="18" t="s">
        <v>207</v>
      </c>
      <c r="H427" s="44">
        <v>190.6</v>
      </c>
      <c r="I427" s="51"/>
      <c r="J427" s="51"/>
      <c r="K427" s="51"/>
      <c r="L427" s="51"/>
      <c r="M427" s="51"/>
      <c r="N427" s="51"/>
      <c r="O427" s="51"/>
      <c r="P427" s="51"/>
      <c r="Q427" s="51"/>
      <c r="R427" s="51"/>
    </row>
    <row r="428" spans="2:18" ht="22.5">
      <c r="B428" s="15" t="s">
        <v>243</v>
      </c>
      <c r="C428" s="18" t="s">
        <v>97</v>
      </c>
      <c r="D428" s="18" t="s">
        <v>19</v>
      </c>
      <c r="E428" s="18" t="s">
        <v>20</v>
      </c>
      <c r="F428" s="18" t="s">
        <v>123</v>
      </c>
      <c r="G428" s="18"/>
      <c r="H428" s="44">
        <f>H429</f>
        <v>17566.6</v>
      </c>
      <c r="I428" s="49">
        <f aca="true" t="shared" si="152" ref="I428:R428">I429</f>
        <v>0</v>
      </c>
      <c r="J428" s="49">
        <f t="shared" si="152"/>
        <v>0</v>
      </c>
      <c r="K428" s="49">
        <f t="shared" si="152"/>
        <v>0</v>
      </c>
      <c r="L428" s="49">
        <f t="shared" si="152"/>
        <v>0</v>
      </c>
      <c r="M428" s="49">
        <f t="shared" si="152"/>
        <v>0</v>
      </c>
      <c r="N428" s="49">
        <f t="shared" si="152"/>
        <v>0</v>
      </c>
      <c r="O428" s="49">
        <f t="shared" si="152"/>
        <v>0</v>
      </c>
      <c r="P428" s="49">
        <f t="shared" si="152"/>
        <v>0</v>
      </c>
      <c r="Q428" s="49">
        <f t="shared" si="152"/>
        <v>0</v>
      </c>
      <c r="R428" s="49">
        <f t="shared" si="152"/>
        <v>0</v>
      </c>
    </row>
    <row r="429" spans="2:18" ht="22.5">
      <c r="B429" s="15" t="s">
        <v>213</v>
      </c>
      <c r="C429" s="18" t="s">
        <v>97</v>
      </c>
      <c r="D429" s="18" t="s">
        <v>19</v>
      </c>
      <c r="E429" s="18" t="s">
        <v>20</v>
      </c>
      <c r="F429" s="18" t="s">
        <v>123</v>
      </c>
      <c r="G429" s="18" t="s">
        <v>268</v>
      </c>
      <c r="H429" s="30">
        <f>15046.6+2520</f>
        <v>17566.6</v>
      </c>
      <c r="I429" s="52"/>
      <c r="J429" s="52"/>
      <c r="K429" s="52"/>
      <c r="L429" s="52"/>
      <c r="M429" s="52"/>
      <c r="N429" s="52"/>
      <c r="O429" s="52"/>
      <c r="P429" s="52"/>
      <c r="Q429" s="52"/>
      <c r="R429" s="52"/>
    </row>
    <row r="430" spans="2:18" ht="22.5">
      <c r="B430" s="15" t="s">
        <v>242</v>
      </c>
      <c r="C430" s="18" t="s">
        <v>97</v>
      </c>
      <c r="D430" s="18" t="s">
        <v>19</v>
      </c>
      <c r="E430" s="18" t="s">
        <v>20</v>
      </c>
      <c r="F430" s="18" t="s">
        <v>112</v>
      </c>
      <c r="G430" s="18"/>
      <c r="H430" s="30">
        <f>H431</f>
        <v>1850.9</v>
      </c>
      <c r="I430" s="30">
        <f aca="true" t="shared" si="153" ref="I430:R430">I431</f>
        <v>0</v>
      </c>
      <c r="J430" s="30">
        <f t="shared" si="153"/>
        <v>0</v>
      </c>
      <c r="K430" s="30">
        <f t="shared" si="153"/>
        <v>0</v>
      </c>
      <c r="L430" s="30">
        <f t="shared" si="153"/>
        <v>0</v>
      </c>
      <c r="M430" s="30">
        <f t="shared" si="153"/>
        <v>0</v>
      </c>
      <c r="N430" s="30">
        <f t="shared" si="153"/>
        <v>0</v>
      </c>
      <c r="O430" s="30">
        <f t="shared" si="153"/>
        <v>0</v>
      </c>
      <c r="P430" s="30">
        <f t="shared" si="153"/>
        <v>0</v>
      </c>
      <c r="Q430" s="30">
        <f t="shared" si="153"/>
        <v>0</v>
      </c>
      <c r="R430" s="30">
        <f t="shared" si="153"/>
        <v>0</v>
      </c>
    </row>
    <row r="431" spans="2:18" ht="12.75">
      <c r="B431" s="15" t="s">
        <v>211</v>
      </c>
      <c r="C431" s="18" t="s">
        <v>97</v>
      </c>
      <c r="D431" s="18" t="s">
        <v>19</v>
      </c>
      <c r="E431" s="18" t="s">
        <v>20</v>
      </c>
      <c r="F431" s="18" t="s">
        <v>112</v>
      </c>
      <c r="G431" s="18" t="s">
        <v>204</v>
      </c>
      <c r="H431" s="30">
        <f>H432</f>
        <v>1850.9</v>
      </c>
      <c r="I431" s="28"/>
      <c r="J431" s="28"/>
      <c r="K431" s="28"/>
      <c r="L431" s="28"/>
      <c r="M431" s="28"/>
      <c r="N431" s="28"/>
      <c r="O431" s="28"/>
      <c r="P431" s="28"/>
      <c r="Q431" s="28"/>
      <c r="R431" s="28"/>
    </row>
    <row r="432" spans="2:18" ht="22.5">
      <c r="B432" s="15" t="s">
        <v>320</v>
      </c>
      <c r="C432" s="18" t="s">
        <v>97</v>
      </c>
      <c r="D432" s="18" t="s">
        <v>19</v>
      </c>
      <c r="E432" s="18" t="s">
        <v>20</v>
      </c>
      <c r="F432" s="18" t="s">
        <v>112</v>
      </c>
      <c r="G432" s="18" t="s">
        <v>207</v>
      </c>
      <c r="H432" s="30">
        <v>1850.9</v>
      </c>
      <c r="I432" s="28"/>
      <c r="J432" s="28"/>
      <c r="K432" s="28"/>
      <c r="L432" s="28"/>
      <c r="M432" s="28"/>
      <c r="N432" s="28"/>
      <c r="O432" s="28"/>
      <c r="P432" s="28"/>
      <c r="Q432" s="28"/>
      <c r="R432" s="28"/>
    </row>
    <row r="433" spans="2:18" ht="22.5">
      <c r="B433" s="15" t="s">
        <v>214</v>
      </c>
      <c r="C433" s="18" t="s">
        <v>97</v>
      </c>
      <c r="D433" s="18" t="s">
        <v>19</v>
      </c>
      <c r="E433" s="18" t="s">
        <v>20</v>
      </c>
      <c r="F433" s="18" t="s">
        <v>105</v>
      </c>
      <c r="G433" s="18"/>
      <c r="H433" s="30">
        <f>H434</f>
        <v>4803.5</v>
      </c>
      <c r="I433" s="33">
        <f aca="true" t="shared" si="154" ref="I433:R433">I434</f>
        <v>0</v>
      </c>
      <c r="J433" s="33">
        <f t="shared" si="154"/>
        <v>0</v>
      </c>
      <c r="K433" s="33">
        <f t="shared" si="154"/>
        <v>0</v>
      </c>
      <c r="L433" s="33">
        <f t="shared" si="154"/>
        <v>0</v>
      </c>
      <c r="M433" s="33">
        <f t="shared" si="154"/>
        <v>0</v>
      </c>
      <c r="N433" s="33">
        <f t="shared" si="154"/>
        <v>0</v>
      </c>
      <c r="O433" s="33">
        <f t="shared" si="154"/>
        <v>0</v>
      </c>
      <c r="P433" s="33">
        <f t="shared" si="154"/>
        <v>0</v>
      </c>
      <c r="Q433" s="33">
        <f t="shared" si="154"/>
        <v>0</v>
      </c>
      <c r="R433" s="33">
        <f t="shared" si="154"/>
        <v>0</v>
      </c>
    </row>
    <row r="434" spans="2:18" ht="12.75">
      <c r="B434" s="15" t="s">
        <v>215</v>
      </c>
      <c r="C434" s="18" t="s">
        <v>97</v>
      </c>
      <c r="D434" s="18" t="s">
        <v>19</v>
      </c>
      <c r="E434" s="18" t="s">
        <v>20</v>
      </c>
      <c r="F434" s="18" t="s">
        <v>105</v>
      </c>
      <c r="G434" s="18" t="s">
        <v>204</v>
      </c>
      <c r="H434" s="30">
        <f>H435+H436+H437</f>
        <v>4803.5</v>
      </c>
      <c r="I434" s="33">
        <f aca="true" t="shared" si="155" ref="I434:R434">I435+I436+I437</f>
        <v>0</v>
      </c>
      <c r="J434" s="33">
        <f t="shared" si="155"/>
        <v>0</v>
      </c>
      <c r="K434" s="33">
        <f t="shared" si="155"/>
        <v>0</v>
      </c>
      <c r="L434" s="33">
        <f t="shared" si="155"/>
        <v>0</v>
      </c>
      <c r="M434" s="33">
        <f t="shared" si="155"/>
        <v>0</v>
      </c>
      <c r="N434" s="33">
        <f t="shared" si="155"/>
        <v>0</v>
      </c>
      <c r="O434" s="33">
        <f t="shared" si="155"/>
        <v>0</v>
      </c>
      <c r="P434" s="33">
        <f t="shared" si="155"/>
        <v>0</v>
      </c>
      <c r="Q434" s="33">
        <f t="shared" si="155"/>
        <v>0</v>
      </c>
      <c r="R434" s="33">
        <f t="shared" si="155"/>
        <v>0</v>
      </c>
    </row>
    <row r="435" spans="2:18" ht="22.5">
      <c r="B435" s="15" t="s">
        <v>320</v>
      </c>
      <c r="C435" s="18" t="s">
        <v>97</v>
      </c>
      <c r="D435" s="18" t="s">
        <v>19</v>
      </c>
      <c r="E435" s="18" t="s">
        <v>20</v>
      </c>
      <c r="F435" s="18" t="s">
        <v>216</v>
      </c>
      <c r="G435" s="18" t="s">
        <v>207</v>
      </c>
      <c r="H435" s="30">
        <v>3484.2</v>
      </c>
      <c r="I435" s="52"/>
      <c r="J435" s="52"/>
      <c r="K435" s="52"/>
      <c r="L435" s="52"/>
      <c r="M435" s="52"/>
      <c r="N435" s="52"/>
      <c r="O435" s="52"/>
      <c r="P435" s="52"/>
      <c r="Q435" s="52"/>
      <c r="R435" s="52"/>
    </row>
    <row r="436" spans="2:18" ht="22.5">
      <c r="B436" s="15" t="s">
        <v>320</v>
      </c>
      <c r="C436" s="18" t="s">
        <v>97</v>
      </c>
      <c r="D436" s="18" t="s">
        <v>19</v>
      </c>
      <c r="E436" s="18" t="s">
        <v>20</v>
      </c>
      <c r="F436" s="18" t="s">
        <v>217</v>
      </c>
      <c r="G436" s="18" t="s">
        <v>207</v>
      </c>
      <c r="H436" s="30">
        <v>1300.3</v>
      </c>
      <c r="I436" s="28"/>
      <c r="J436" s="28"/>
      <c r="K436" s="28"/>
      <c r="L436" s="28"/>
      <c r="M436" s="28"/>
      <c r="N436" s="28"/>
      <c r="O436" s="28"/>
      <c r="P436" s="28"/>
      <c r="Q436" s="28"/>
      <c r="R436" s="28"/>
    </row>
    <row r="437" spans="2:18" ht="22.5">
      <c r="B437" s="15" t="s">
        <v>320</v>
      </c>
      <c r="C437" s="18" t="s">
        <v>97</v>
      </c>
      <c r="D437" s="18" t="s">
        <v>19</v>
      </c>
      <c r="E437" s="18" t="s">
        <v>20</v>
      </c>
      <c r="F437" s="18" t="s">
        <v>218</v>
      </c>
      <c r="G437" s="18" t="s">
        <v>207</v>
      </c>
      <c r="H437" s="30">
        <v>19</v>
      </c>
      <c r="I437" s="28"/>
      <c r="J437" s="28"/>
      <c r="K437" s="28"/>
      <c r="L437" s="28"/>
      <c r="M437" s="28"/>
      <c r="N437" s="28"/>
      <c r="O437" s="28"/>
      <c r="P437" s="28"/>
      <c r="Q437" s="28"/>
      <c r="R437" s="28"/>
    </row>
    <row r="438" spans="2:18" ht="12.75">
      <c r="B438" s="15" t="s">
        <v>219</v>
      </c>
      <c r="C438" s="18" t="s">
        <v>97</v>
      </c>
      <c r="D438" s="18" t="s">
        <v>19</v>
      </c>
      <c r="E438" s="18" t="s">
        <v>20</v>
      </c>
      <c r="F438" s="18" t="s">
        <v>106</v>
      </c>
      <c r="G438" s="18"/>
      <c r="H438" s="30">
        <f>H439</f>
        <v>18199.199999999997</v>
      </c>
      <c r="I438" s="54">
        <f aca="true" t="shared" si="156" ref="I438:R438">I439</f>
        <v>0</v>
      </c>
      <c r="J438" s="54">
        <f t="shared" si="156"/>
        <v>0</v>
      </c>
      <c r="K438" s="54">
        <f t="shared" si="156"/>
        <v>0</v>
      </c>
      <c r="L438" s="54">
        <f t="shared" si="156"/>
        <v>0</v>
      </c>
      <c r="M438" s="54">
        <f t="shared" si="156"/>
        <v>0</v>
      </c>
      <c r="N438" s="54">
        <f t="shared" si="156"/>
        <v>0</v>
      </c>
      <c r="O438" s="54">
        <f t="shared" si="156"/>
        <v>0</v>
      </c>
      <c r="P438" s="54">
        <f t="shared" si="156"/>
        <v>0</v>
      </c>
      <c r="Q438" s="54">
        <f t="shared" si="156"/>
        <v>0</v>
      </c>
      <c r="R438" s="54">
        <f t="shared" si="156"/>
        <v>0</v>
      </c>
    </row>
    <row r="439" spans="2:18" ht="12.75">
      <c r="B439" s="15" t="s">
        <v>215</v>
      </c>
      <c r="C439" s="18" t="s">
        <v>97</v>
      </c>
      <c r="D439" s="18" t="s">
        <v>19</v>
      </c>
      <c r="E439" s="18" t="s">
        <v>20</v>
      </c>
      <c r="F439" s="18" t="s">
        <v>106</v>
      </c>
      <c r="G439" s="18" t="s">
        <v>204</v>
      </c>
      <c r="H439" s="30">
        <f>H440+H441+H442</f>
        <v>18199.199999999997</v>
      </c>
      <c r="I439" s="54">
        <f aca="true" t="shared" si="157" ref="I439:R439">I440+I441+I442</f>
        <v>0</v>
      </c>
      <c r="J439" s="54">
        <f t="shared" si="157"/>
        <v>0</v>
      </c>
      <c r="K439" s="54">
        <f t="shared" si="157"/>
        <v>0</v>
      </c>
      <c r="L439" s="54">
        <f t="shared" si="157"/>
        <v>0</v>
      </c>
      <c r="M439" s="54">
        <f t="shared" si="157"/>
        <v>0</v>
      </c>
      <c r="N439" s="54">
        <f t="shared" si="157"/>
        <v>0</v>
      </c>
      <c r="O439" s="54">
        <f t="shared" si="157"/>
        <v>0</v>
      </c>
      <c r="P439" s="54">
        <f t="shared" si="157"/>
        <v>0</v>
      </c>
      <c r="Q439" s="54">
        <f t="shared" si="157"/>
        <v>0</v>
      </c>
      <c r="R439" s="54">
        <f t="shared" si="157"/>
        <v>0</v>
      </c>
    </row>
    <row r="440" spans="2:18" ht="30" customHeight="1">
      <c r="B440" s="15" t="s">
        <v>320</v>
      </c>
      <c r="C440" s="18" t="s">
        <v>97</v>
      </c>
      <c r="D440" s="18" t="s">
        <v>19</v>
      </c>
      <c r="E440" s="18" t="s">
        <v>20</v>
      </c>
      <c r="F440" s="18" t="s">
        <v>107</v>
      </c>
      <c r="G440" s="18" t="s">
        <v>207</v>
      </c>
      <c r="H440" s="30">
        <v>6994.6</v>
      </c>
      <c r="I440" s="55"/>
      <c r="J440" s="55"/>
      <c r="K440" s="55"/>
      <c r="L440" s="55"/>
      <c r="M440" s="55"/>
      <c r="N440" s="55"/>
      <c r="O440" s="55"/>
      <c r="P440" s="55"/>
      <c r="Q440" s="55"/>
      <c r="R440" s="55"/>
    </row>
    <row r="441" spans="2:18" ht="22.5">
      <c r="B441" s="15" t="s">
        <v>320</v>
      </c>
      <c r="C441" s="18" t="s">
        <v>97</v>
      </c>
      <c r="D441" s="18" t="s">
        <v>19</v>
      </c>
      <c r="E441" s="18" t="s">
        <v>20</v>
      </c>
      <c r="F441" s="18" t="s">
        <v>109</v>
      </c>
      <c r="G441" s="18" t="s">
        <v>207</v>
      </c>
      <c r="H441" s="30">
        <v>10530</v>
      </c>
      <c r="I441" s="28"/>
      <c r="J441" s="28"/>
      <c r="K441" s="28"/>
      <c r="L441" s="28"/>
      <c r="M441" s="28"/>
      <c r="N441" s="28"/>
      <c r="O441" s="28"/>
      <c r="P441" s="28"/>
      <c r="Q441" s="28"/>
      <c r="R441" s="28"/>
    </row>
    <row r="442" spans="2:18" ht="22.5">
      <c r="B442" s="15" t="s">
        <v>320</v>
      </c>
      <c r="C442" s="18" t="s">
        <v>97</v>
      </c>
      <c r="D442" s="18" t="s">
        <v>19</v>
      </c>
      <c r="E442" s="18" t="s">
        <v>20</v>
      </c>
      <c r="F442" s="18" t="s">
        <v>220</v>
      </c>
      <c r="G442" s="18" t="s">
        <v>207</v>
      </c>
      <c r="H442" s="30">
        <v>674.6</v>
      </c>
      <c r="I442" s="28"/>
      <c r="J442" s="28"/>
      <c r="K442" s="28"/>
      <c r="L442" s="28"/>
      <c r="M442" s="28"/>
      <c r="N442" s="28"/>
      <c r="O442" s="28"/>
      <c r="P442" s="28"/>
      <c r="Q442" s="28"/>
      <c r="R442" s="28"/>
    </row>
    <row r="443" spans="2:18" ht="22.5">
      <c r="B443" s="15" t="s">
        <v>221</v>
      </c>
      <c r="C443" s="18" t="s">
        <v>97</v>
      </c>
      <c r="D443" s="18" t="s">
        <v>19</v>
      </c>
      <c r="E443" s="18" t="s">
        <v>20</v>
      </c>
      <c r="F443" s="18" t="s">
        <v>222</v>
      </c>
      <c r="G443" s="18"/>
      <c r="H443" s="30">
        <f>H444</f>
        <v>1696.6</v>
      </c>
      <c r="I443" s="30">
        <f aca="true" t="shared" si="158" ref="I443:R444">I444</f>
        <v>0</v>
      </c>
      <c r="J443" s="30">
        <f t="shared" si="158"/>
        <v>0</v>
      </c>
      <c r="K443" s="30">
        <f t="shared" si="158"/>
        <v>0</v>
      </c>
      <c r="L443" s="30">
        <f t="shared" si="158"/>
        <v>0</v>
      </c>
      <c r="M443" s="30">
        <f t="shared" si="158"/>
        <v>0</v>
      </c>
      <c r="N443" s="30">
        <f t="shared" si="158"/>
        <v>0</v>
      </c>
      <c r="O443" s="30">
        <f t="shared" si="158"/>
        <v>0</v>
      </c>
      <c r="P443" s="30">
        <f t="shared" si="158"/>
        <v>0</v>
      </c>
      <c r="Q443" s="30">
        <f t="shared" si="158"/>
        <v>0</v>
      </c>
      <c r="R443" s="30">
        <f t="shared" si="158"/>
        <v>0</v>
      </c>
    </row>
    <row r="444" spans="2:18" ht="12.75">
      <c r="B444" s="15" t="s">
        <v>215</v>
      </c>
      <c r="C444" s="18" t="s">
        <v>97</v>
      </c>
      <c r="D444" s="18" t="s">
        <v>19</v>
      </c>
      <c r="E444" s="18" t="s">
        <v>20</v>
      </c>
      <c r="F444" s="18" t="s">
        <v>222</v>
      </c>
      <c r="G444" s="18" t="s">
        <v>204</v>
      </c>
      <c r="H444" s="30">
        <f>H445</f>
        <v>1696.6</v>
      </c>
      <c r="I444" s="30">
        <f t="shared" si="158"/>
        <v>0</v>
      </c>
      <c r="J444" s="30">
        <f t="shared" si="158"/>
        <v>0</v>
      </c>
      <c r="K444" s="30">
        <f t="shared" si="158"/>
        <v>0</v>
      </c>
      <c r="L444" s="30">
        <f t="shared" si="158"/>
        <v>0</v>
      </c>
      <c r="M444" s="30">
        <f t="shared" si="158"/>
        <v>0</v>
      </c>
      <c r="N444" s="30">
        <f t="shared" si="158"/>
        <v>0</v>
      </c>
      <c r="O444" s="30">
        <f t="shared" si="158"/>
        <v>0</v>
      </c>
      <c r="P444" s="30">
        <f t="shared" si="158"/>
        <v>0</v>
      </c>
      <c r="Q444" s="30">
        <f t="shared" si="158"/>
        <v>0</v>
      </c>
      <c r="R444" s="30">
        <f t="shared" si="158"/>
        <v>0</v>
      </c>
    </row>
    <row r="445" spans="2:18" ht="22.5">
      <c r="B445" s="15" t="s">
        <v>320</v>
      </c>
      <c r="C445" s="18" t="s">
        <v>97</v>
      </c>
      <c r="D445" s="18" t="s">
        <v>19</v>
      </c>
      <c r="E445" s="18" t="s">
        <v>20</v>
      </c>
      <c r="F445" s="18" t="s">
        <v>223</v>
      </c>
      <c r="G445" s="18" t="s">
        <v>207</v>
      </c>
      <c r="H445" s="30">
        <v>1696.6</v>
      </c>
      <c r="I445" s="28"/>
      <c r="J445" s="28"/>
      <c r="K445" s="28"/>
      <c r="L445" s="28"/>
      <c r="M445" s="28"/>
      <c r="N445" s="28"/>
      <c r="O445" s="28"/>
      <c r="P445" s="28"/>
      <c r="Q445" s="28"/>
      <c r="R445" s="28"/>
    </row>
    <row r="446" spans="2:18" ht="22.5">
      <c r="B446" s="15" t="s">
        <v>108</v>
      </c>
      <c r="C446" s="18" t="s">
        <v>97</v>
      </c>
      <c r="D446" s="18" t="s">
        <v>19</v>
      </c>
      <c r="E446" s="18" t="s">
        <v>20</v>
      </c>
      <c r="F446" s="18" t="s">
        <v>224</v>
      </c>
      <c r="G446" s="18"/>
      <c r="H446" s="30">
        <f>H447</f>
        <v>54.8</v>
      </c>
      <c r="I446" s="30">
        <f aca="true" t="shared" si="159" ref="I446:R446">I447</f>
        <v>0</v>
      </c>
      <c r="J446" s="30">
        <f t="shared" si="159"/>
        <v>0</v>
      </c>
      <c r="K446" s="30">
        <f t="shared" si="159"/>
        <v>0</v>
      </c>
      <c r="L446" s="30">
        <f t="shared" si="159"/>
        <v>0</v>
      </c>
      <c r="M446" s="30">
        <f t="shared" si="159"/>
        <v>0</v>
      </c>
      <c r="N446" s="30">
        <f t="shared" si="159"/>
        <v>0</v>
      </c>
      <c r="O446" s="30">
        <f t="shared" si="159"/>
        <v>0</v>
      </c>
      <c r="P446" s="30">
        <f t="shared" si="159"/>
        <v>0</v>
      </c>
      <c r="Q446" s="30">
        <f t="shared" si="159"/>
        <v>0</v>
      </c>
      <c r="R446" s="30">
        <f t="shared" si="159"/>
        <v>0</v>
      </c>
    </row>
    <row r="447" spans="2:18" ht="12.75">
      <c r="B447" s="15" t="s">
        <v>215</v>
      </c>
      <c r="C447" s="18" t="s">
        <v>97</v>
      </c>
      <c r="D447" s="18" t="s">
        <v>19</v>
      </c>
      <c r="E447" s="18" t="s">
        <v>20</v>
      </c>
      <c r="F447" s="18" t="s">
        <v>224</v>
      </c>
      <c r="G447" s="18" t="s">
        <v>204</v>
      </c>
      <c r="H447" s="30">
        <f>H448+H449</f>
        <v>54.8</v>
      </c>
      <c r="I447" s="30">
        <f aca="true" t="shared" si="160" ref="I447:R447">I448+I449</f>
        <v>0</v>
      </c>
      <c r="J447" s="30">
        <f t="shared" si="160"/>
        <v>0</v>
      </c>
      <c r="K447" s="30">
        <f t="shared" si="160"/>
        <v>0</v>
      </c>
      <c r="L447" s="30">
        <f t="shared" si="160"/>
        <v>0</v>
      </c>
      <c r="M447" s="30">
        <f t="shared" si="160"/>
        <v>0</v>
      </c>
      <c r="N447" s="30">
        <f t="shared" si="160"/>
        <v>0</v>
      </c>
      <c r="O447" s="30">
        <f t="shared" si="160"/>
        <v>0</v>
      </c>
      <c r="P447" s="30">
        <f t="shared" si="160"/>
        <v>0</v>
      </c>
      <c r="Q447" s="30">
        <f t="shared" si="160"/>
        <v>0</v>
      </c>
      <c r="R447" s="30">
        <f t="shared" si="160"/>
        <v>0</v>
      </c>
    </row>
    <row r="448" spans="2:18" ht="22.5">
      <c r="B448" s="15" t="s">
        <v>320</v>
      </c>
      <c r="C448" s="18" t="s">
        <v>97</v>
      </c>
      <c r="D448" s="18" t="s">
        <v>19</v>
      </c>
      <c r="E448" s="18" t="s">
        <v>20</v>
      </c>
      <c r="F448" s="18" t="s">
        <v>225</v>
      </c>
      <c r="G448" s="18" t="s">
        <v>207</v>
      </c>
      <c r="H448" s="30">
        <v>46.5</v>
      </c>
      <c r="I448" s="28"/>
      <c r="J448" s="28"/>
      <c r="K448" s="28"/>
      <c r="L448" s="28"/>
      <c r="M448" s="28"/>
      <c r="N448" s="28"/>
      <c r="O448" s="28"/>
      <c r="P448" s="28"/>
      <c r="Q448" s="28"/>
      <c r="R448" s="28"/>
    </row>
    <row r="449" spans="2:18" ht="22.5">
      <c r="B449" s="15" t="s">
        <v>320</v>
      </c>
      <c r="C449" s="18" t="s">
        <v>97</v>
      </c>
      <c r="D449" s="18" t="s">
        <v>19</v>
      </c>
      <c r="E449" s="18" t="s">
        <v>20</v>
      </c>
      <c r="F449" s="18" t="s">
        <v>226</v>
      </c>
      <c r="G449" s="18" t="s">
        <v>207</v>
      </c>
      <c r="H449" s="30">
        <v>8.3</v>
      </c>
      <c r="I449" s="28"/>
      <c r="J449" s="28"/>
      <c r="K449" s="28"/>
      <c r="L449" s="28"/>
      <c r="M449" s="28"/>
      <c r="N449" s="28"/>
      <c r="O449" s="28"/>
      <c r="P449" s="28"/>
      <c r="Q449" s="28"/>
      <c r="R449" s="28"/>
    </row>
    <row r="450" spans="2:18" ht="33.75">
      <c r="B450" s="15" t="s">
        <v>110</v>
      </c>
      <c r="C450" s="18" t="s">
        <v>97</v>
      </c>
      <c r="D450" s="18" t="s">
        <v>19</v>
      </c>
      <c r="E450" s="18" t="s">
        <v>20</v>
      </c>
      <c r="F450" s="18" t="s">
        <v>111</v>
      </c>
      <c r="G450" s="18"/>
      <c r="H450" s="30">
        <f>H451</f>
        <v>8694.400000000001</v>
      </c>
      <c r="I450" s="30">
        <f aca="true" t="shared" si="161" ref="I450:R450">I451</f>
        <v>0</v>
      </c>
      <c r="J450" s="30">
        <f t="shared" si="161"/>
        <v>0</v>
      </c>
      <c r="K450" s="30">
        <f t="shared" si="161"/>
        <v>0</v>
      </c>
      <c r="L450" s="30">
        <f t="shared" si="161"/>
        <v>0</v>
      </c>
      <c r="M450" s="30">
        <f t="shared" si="161"/>
        <v>0</v>
      </c>
      <c r="N450" s="30">
        <f t="shared" si="161"/>
        <v>0</v>
      </c>
      <c r="O450" s="30">
        <f t="shared" si="161"/>
        <v>0</v>
      </c>
      <c r="P450" s="30">
        <f t="shared" si="161"/>
        <v>0</v>
      </c>
      <c r="Q450" s="30">
        <f t="shared" si="161"/>
        <v>0</v>
      </c>
      <c r="R450" s="30">
        <f t="shared" si="161"/>
        <v>0</v>
      </c>
    </row>
    <row r="451" spans="2:18" ht="12.75">
      <c r="B451" s="15" t="s">
        <v>215</v>
      </c>
      <c r="C451" s="18" t="s">
        <v>97</v>
      </c>
      <c r="D451" s="18" t="s">
        <v>19</v>
      </c>
      <c r="E451" s="18" t="s">
        <v>20</v>
      </c>
      <c r="F451" s="18" t="s">
        <v>111</v>
      </c>
      <c r="G451" s="18" t="s">
        <v>204</v>
      </c>
      <c r="H451" s="30">
        <f>H452+H453+H454+H455</f>
        <v>8694.400000000001</v>
      </c>
      <c r="I451" s="30">
        <f aca="true" t="shared" si="162" ref="I451:R451">I452+I453+I454+I455</f>
        <v>0</v>
      </c>
      <c r="J451" s="30">
        <f t="shared" si="162"/>
        <v>0</v>
      </c>
      <c r="K451" s="30">
        <f t="shared" si="162"/>
        <v>0</v>
      </c>
      <c r="L451" s="30">
        <f t="shared" si="162"/>
        <v>0</v>
      </c>
      <c r="M451" s="30">
        <f t="shared" si="162"/>
        <v>0</v>
      </c>
      <c r="N451" s="30">
        <f t="shared" si="162"/>
        <v>0</v>
      </c>
      <c r="O451" s="30">
        <f t="shared" si="162"/>
        <v>0</v>
      </c>
      <c r="P451" s="30">
        <f t="shared" si="162"/>
        <v>0</v>
      </c>
      <c r="Q451" s="30">
        <f t="shared" si="162"/>
        <v>0</v>
      </c>
      <c r="R451" s="30">
        <f t="shared" si="162"/>
        <v>0</v>
      </c>
    </row>
    <row r="452" spans="2:18" ht="22.5">
      <c r="B452" s="15" t="s">
        <v>320</v>
      </c>
      <c r="C452" s="18" t="s">
        <v>97</v>
      </c>
      <c r="D452" s="18" t="s">
        <v>19</v>
      </c>
      <c r="E452" s="18" t="s">
        <v>20</v>
      </c>
      <c r="F452" s="18" t="s">
        <v>229</v>
      </c>
      <c r="G452" s="18" t="s">
        <v>207</v>
      </c>
      <c r="H452" s="30">
        <v>1219.7</v>
      </c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2:18" ht="22.5">
      <c r="B453" s="15" t="s">
        <v>320</v>
      </c>
      <c r="C453" s="18" t="s">
        <v>97</v>
      </c>
      <c r="D453" s="18" t="s">
        <v>19</v>
      </c>
      <c r="E453" s="18" t="s">
        <v>20</v>
      </c>
      <c r="F453" s="18" t="s">
        <v>227</v>
      </c>
      <c r="G453" s="18" t="s">
        <v>207</v>
      </c>
      <c r="H453" s="30">
        <v>6980</v>
      </c>
      <c r="I453" s="28"/>
      <c r="J453" s="28"/>
      <c r="K453" s="28"/>
      <c r="L453" s="28"/>
      <c r="M453" s="28"/>
      <c r="N453" s="28"/>
      <c r="O453" s="28"/>
      <c r="P453" s="28"/>
      <c r="Q453" s="28"/>
      <c r="R453" s="28"/>
    </row>
    <row r="454" spans="2:18" ht="22.5">
      <c r="B454" s="15" t="s">
        <v>320</v>
      </c>
      <c r="C454" s="18" t="s">
        <v>97</v>
      </c>
      <c r="D454" s="18" t="s">
        <v>19</v>
      </c>
      <c r="E454" s="18" t="s">
        <v>20</v>
      </c>
      <c r="F454" s="18" t="s">
        <v>230</v>
      </c>
      <c r="G454" s="18" t="s">
        <v>207</v>
      </c>
      <c r="H454" s="30">
        <v>294.7</v>
      </c>
      <c r="I454" s="28"/>
      <c r="J454" s="28"/>
      <c r="K454" s="28"/>
      <c r="L454" s="28"/>
      <c r="M454" s="28"/>
      <c r="N454" s="28"/>
      <c r="O454" s="28"/>
      <c r="P454" s="28"/>
      <c r="Q454" s="28"/>
      <c r="R454" s="28"/>
    </row>
    <row r="455" spans="2:18" ht="22.5">
      <c r="B455" s="15" t="s">
        <v>320</v>
      </c>
      <c r="C455" s="18" t="s">
        <v>97</v>
      </c>
      <c r="D455" s="18" t="s">
        <v>19</v>
      </c>
      <c r="E455" s="18" t="s">
        <v>20</v>
      </c>
      <c r="F455" s="18" t="s">
        <v>228</v>
      </c>
      <c r="G455" s="18" t="s">
        <v>207</v>
      </c>
      <c r="H455" s="30">
        <v>200</v>
      </c>
      <c r="I455" s="64"/>
      <c r="J455" s="64"/>
      <c r="K455" s="64"/>
      <c r="L455" s="64"/>
      <c r="M455" s="64"/>
      <c r="N455" s="64"/>
      <c r="O455" s="64"/>
      <c r="P455" s="64"/>
      <c r="Q455" s="64"/>
      <c r="R455" s="64"/>
    </row>
    <row r="456" spans="2:18" ht="22.5">
      <c r="B456" s="15" t="s">
        <v>232</v>
      </c>
      <c r="C456" s="18" t="s">
        <v>97</v>
      </c>
      <c r="D456" s="18" t="s">
        <v>19</v>
      </c>
      <c r="E456" s="18" t="s">
        <v>20</v>
      </c>
      <c r="F456" s="18" t="s">
        <v>266</v>
      </c>
      <c r="G456" s="18"/>
      <c r="H456" s="30">
        <f>H457</f>
        <v>98000</v>
      </c>
      <c r="I456" s="54">
        <f aca="true" t="shared" si="163" ref="I456:R457">I457</f>
        <v>0</v>
      </c>
      <c r="J456" s="54">
        <f t="shared" si="163"/>
        <v>0</v>
      </c>
      <c r="K456" s="54">
        <f t="shared" si="163"/>
        <v>0</v>
      </c>
      <c r="L456" s="54">
        <f t="shared" si="163"/>
        <v>0</v>
      </c>
      <c r="M456" s="54">
        <f t="shared" si="163"/>
        <v>0</v>
      </c>
      <c r="N456" s="54">
        <f t="shared" si="163"/>
        <v>0</v>
      </c>
      <c r="O456" s="54">
        <f t="shared" si="163"/>
        <v>0</v>
      </c>
      <c r="P456" s="54">
        <f t="shared" si="163"/>
        <v>0</v>
      </c>
      <c r="Q456" s="54">
        <f t="shared" si="163"/>
        <v>0</v>
      </c>
      <c r="R456" s="54">
        <f t="shared" si="163"/>
        <v>0</v>
      </c>
    </row>
    <row r="457" spans="2:18" ht="12.75">
      <c r="B457" s="15" t="s">
        <v>215</v>
      </c>
      <c r="C457" s="18" t="s">
        <v>97</v>
      </c>
      <c r="D457" s="18" t="s">
        <v>19</v>
      </c>
      <c r="E457" s="18" t="s">
        <v>20</v>
      </c>
      <c r="F457" s="18" t="s">
        <v>266</v>
      </c>
      <c r="G457" s="18" t="s">
        <v>204</v>
      </c>
      <c r="H457" s="30">
        <f>H458</f>
        <v>98000</v>
      </c>
      <c r="I457" s="54">
        <f t="shared" si="163"/>
        <v>0</v>
      </c>
      <c r="J457" s="54">
        <f t="shared" si="163"/>
        <v>0</v>
      </c>
      <c r="K457" s="54">
        <f t="shared" si="163"/>
        <v>0</v>
      </c>
      <c r="L457" s="54">
        <f t="shared" si="163"/>
        <v>0</v>
      </c>
      <c r="M457" s="54">
        <f t="shared" si="163"/>
        <v>0</v>
      </c>
      <c r="N457" s="54">
        <f t="shared" si="163"/>
        <v>0</v>
      </c>
      <c r="O457" s="54">
        <f t="shared" si="163"/>
        <v>0</v>
      </c>
      <c r="P457" s="54">
        <f t="shared" si="163"/>
        <v>0</v>
      </c>
      <c r="Q457" s="54">
        <f t="shared" si="163"/>
        <v>0</v>
      </c>
      <c r="R457" s="54">
        <f t="shared" si="163"/>
        <v>0</v>
      </c>
    </row>
    <row r="458" spans="2:18" ht="22.5">
      <c r="B458" s="15" t="s">
        <v>320</v>
      </c>
      <c r="C458" s="18" t="s">
        <v>97</v>
      </c>
      <c r="D458" s="18" t="s">
        <v>19</v>
      </c>
      <c r="E458" s="18" t="s">
        <v>20</v>
      </c>
      <c r="F458" s="18" t="s">
        <v>266</v>
      </c>
      <c r="G458" s="18" t="s">
        <v>207</v>
      </c>
      <c r="H458" s="30">
        <v>98000</v>
      </c>
      <c r="I458" s="55"/>
      <c r="J458" s="55"/>
      <c r="K458" s="55"/>
      <c r="L458" s="55"/>
      <c r="M458" s="55"/>
      <c r="N458" s="55"/>
      <c r="O458" s="55"/>
      <c r="P458" s="55"/>
      <c r="Q458" s="55"/>
      <c r="R458" s="55"/>
    </row>
    <row r="459" spans="2:18" ht="12.75">
      <c r="B459" s="15" t="s">
        <v>81</v>
      </c>
      <c r="C459" s="18" t="s">
        <v>97</v>
      </c>
      <c r="D459" s="18" t="s">
        <v>19</v>
      </c>
      <c r="E459" s="18" t="s">
        <v>22</v>
      </c>
      <c r="F459" s="18"/>
      <c r="G459" s="18"/>
      <c r="H459" s="22">
        <f>H460+H470</f>
        <v>7014.4</v>
      </c>
      <c r="I459" s="50">
        <f aca="true" t="shared" si="164" ref="I459:R459">I460+I470</f>
        <v>0</v>
      </c>
      <c r="J459" s="50">
        <f t="shared" si="164"/>
        <v>0</v>
      </c>
      <c r="K459" s="50">
        <f t="shared" si="164"/>
        <v>0</v>
      </c>
      <c r="L459" s="50">
        <f t="shared" si="164"/>
        <v>0</v>
      </c>
      <c r="M459" s="50">
        <f t="shared" si="164"/>
        <v>0</v>
      </c>
      <c r="N459" s="50">
        <f t="shared" si="164"/>
        <v>0</v>
      </c>
      <c r="O459" s="50">
        <f t="shared" si="164"/>
        <v>0</v>
      </c>
      <c r="P459" s="50">
        <f t="shared" si="164"/>
        <v>0</v>
      </c>
      <c r="Q459" s="50">
        <f t="shared" si="164"/>
        <v>0</v>
      </c>
      <c r="R459" s="50">
        <f t="shared" si="164"/>
        <v>0</v>
      </c>
    </row>
    <row r="460" spans="2:18" ht="33.75">
      <c r="B460" s="13" t="s">
        <v>51</v>
      </c>
      <c r="C460" s="18" t="s">
        <v>97</v>
      </c>
      <c r="D460" s="18" t="s">
        <v>19</v>
      </c>
      <c r="E460" s="18" t="s">
        <v>22</v>
      </c>
      <c r="F460" s="14" t="s">
        <v>52</v>
      </c>
      <c r="G460" s="14"/>
      <c r="H460" s="30">
        <f>H461</f>
        <v>6839.4</v>
      </c>
      <c r="I460" s="54">
        <f aca="true" t="shared" si="165" ref="I460:R460">I461</f>
        <v>0</v>
      </c>
      <c r="J460" s="54">
        <f t="shared" si="165"/>
        <v>0</v>
      </c>
      <c r="K460" s="54">
        <f t="shared" si="165"/>
        <v>0</v>
      </c>
      <c r="L460" s="54">
        <f t="shared" si="165"/>
        <v>0</v>
      </c>
      <c r="M460" s="54">
        <f t="shared" si="165"/>
        <v>0</v>
      </c>
      <c r="N460" s="54">
        <f t="shared" si="165"/>
        <v>0</v>
      </c>
      <c r="O460" s="54">
        <f t="shared" si="165"/>
        <v>0</v>
      </c>
      <c r="P460" s="54">
        <f t="shared" si="165"/>
        <v>0</v>
      </c>
      <c r="Q460" s="54">
        <f t="shared" si="165"/>
        <v>0</v>
      </c>
      <c r="R460" s="54">
        <f t="shared" si="165"/>
        <v>0</v>
      </c>
    </row>
    <row r="461" spans="2:18" ht="12.75">
      <c r="B461" s="13" t="s">
        <v>47</v>
      </c>
      <c r="C461" s="18" t="s">
        <v>97</v>
      </c>
      <c r="D461" s="18" t="s">
        <v>19</v>
      </c>
      <c r="E461" s="18" t="s">
        <v>22</v>
      </c>
      <c r="F461" s="14" t="s">
        <v>53</v>
      </c>
      <c r="G461" s="14"/>
      <c r="H461" s="30">
        <f>H462+H465+H467</f>
        <v>6839.4</v>
      </c>
      <c r="I461" s="54">
        <f aca="true" t="shared" si="166" ref="I461:R461">I462+I465+I467</f>
        <v>0</v>
      </c>
      <c r="J461" s="54">
        <f t="shared" si="166"/>
        <v>0</v>
      </c>
      <c r="K461" s="54">
        <f t="shared" si="166"/>
        <v>0</v>
      </c>
      <c r="L461" s="54">
        <f t="shared" si="166"/>
        <v>0</v>
      </c>
      <c r="M461" s="54">
        <f t="shared" si="166"/>
        <v>0</v>
      </c>
      <c r="N461" s="54">
        <f t="shared" si="166"/>
        <v>0</v>
      </c>
      <c r="O461" s="54">
        <f t="shared" si="166"/>
        <v>0</v>
      </c>
      <c r="P461" s="54">
        <f t="shared" si="166"/>
        <v>0</v>
      </c>
      <c r="Q461" s="54">
        <f t="shared" si="166"/>
        <v>0</v>
      </c>
      <c r="R461" s="54">
        <f t="shared" si="166"/>
        <v>0</v>
      </c>
    </row>
    <row r="462" spans="2:18" ht="22.5">
      <c r="B462" s="13" t="s">
        <v>233</v>
      </c>
      <c r="C462" s="18" t="s">
        <v>97</v>
      </c>
      <c r="D462" s="18" t="s">
        <v>19</v>
      </c>
      <c r="E462" s="18" t="s">
        <v>22</v>
      </c>
      <c r="F462" s="14" t="s">
        <v>53</v>
      </c>
      <c r="G462" s="14" t="s">
        <v>146</v>
      </c>
      <c r="H462" s="30">
        <f>H463+H464</f>
        <v>6831.4</v>
      </c>
      <c r="I462" s="30">
        <f aca="true" t="shared" si="167" ref="I462:R462">I463+I464</f>
        <v>0</v>
      </c>
      <c r="J462" s="30">
        <f t="shared" si="167"/>
        <v>0</v>
      </c>
      <c r="K462" s="30">
        <f t="shared" si="167"/>
        <v>0</v>
      </c>
      <c r="L462" s="30">
        <f t="shared" si="167"/>
        <v>0</v>
      </c>
      <c r="M462" s="30">
        <f t="shared" si="167"/>
        <v>0</v>
      </c>
      <c r="N462" s="30">
        <f t="shared" si="167"/>
        <v>0</v>
      </c>
      <c r="O462" s="30">
        <f t="shared" si="167"/>
        <v>0</v>
      </c>
      <c r="P462" s="30">
        <f t="shared" si="167"/>
        <v>0</v>
      </c>
      <c r="Q462" s="30">
        <f t="shared" si="167"/>
        <v>0</v>
      </c>
      <c r="R462" s="30">
        <f t="shared" si="167"/>
        <v>0</v>
      </c>
    </row>
    <row r="463" spans="2:18" ht="33.75">
      <c r="B463" s="13" t="s">
        <v>315</v>
      </c>
      <c r="C463" s="18" t="s">
        <v>97</v>
      </c>
      <c r="D463" s="18" t="s">
        <v>19</v>
      </c>
      <c r="E463" s="18" t="s">
        <v>22</v>
      </c>
      <c r="F463" s="14" t="s">
        <v>53</v>
      </c>
      <c r="G463" s="14" t="s">
        <v>147</v>
      </c>
      <c r="H463" s="30">
        <v>6830.4</v>
      </c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2:18" ht="33.75">
      <c r="B464" s="13" t="s">
        <v>324</v>
      </c>
      <c r="C464" s="18" t="s">
        <v>97</v>
      </c>
      <c r="D464" s="18" t="s">
        <v>19</v>
      </c>
      <c r="E464" s="18" t="s">
        <v>22</v>
      </c>
      <c r="F464" s="14" t="s">
        <v>53</v>
      </c>
      <c r="G464" s="14" t="s">
        <v>148</v>
      </c>
      <c r="H464" s="30">
        <v>1</v>
      </c>
      <c r="I464" s="28"/>
      <c r="J464" s="28"/>
      <c r="K464" s="28"/>
      <c r="L464" s="28"/>
      <c r="M464" s="28"/>
      <c r="N464" s="28"/>
      <c r="O464" s="28"/>
      <c r="P464" s="28"/>
      <c r="Q464" s="28"/>
      <c r="R464" s="28"/>
    </row>
    <row r="465" spans="2:18" ht="22.5">
      <c r="B465" s="13" t="s">
        <v>319</v>
      </c>
      <c r="C465" s="18" t="s">
        <v>97</v>
      </c>
      <c r="D465" s="18" t="s">
        <v>19</v>
      </c>
      <c r="E465" s="18" t="s">
        <v>22</v>
      </c>
      <c r="F465" s="14" t="s">
        <v>53</v>
      </c>
      <c r="G465" s="14" t="s">
        <v>149</v>
      </c>
      <c r="H465" s="30">
        <f>H466</f>
        <v>5</v>
      </c>
      <c r="I465" s="54">
        <f aca="true" t="shared" si="168" ref="I465:R465">I466</f>
        <v>0</v>
      </c>
      <c r="J465" s="54">
        <f t="shared" si="168"/>
        <v>0</v>
      </c>
      <c r="K465" s="54">
        <f t="shared" si="168"/>
        <v>0</v>
      </c>
      <c r="L465" s="54">
        <f t="shared" si="168"/>
        <v>0</v>
      </c>
      <c r="M465" s="54">
        <f t="shared" si="168"/>
        <v>0</v>
      </c>
      <c r="N465" s="54">
        <f t="shared" si="168"/>
        <v>0</v>
      </c>
      <c r="O465" s="54">
        <f t="shared" si="168"/>
        <v>0</v>
      </c>
      <c r="P465" s="54">
        <f t="shared" si="168"/>
        <v>0</v>
      </c>
      <c r="Q465" s="54">
        <f t="shared" si="168"/>
        <v>0</v>
      </c>
      <c r="R465" s="54">
        <f t="shared" si="168"/>
        <v>0</v>
      </c>
    </row>
    <row r="466" spans="2:18" ht="22.5">
      <c r="B466" s="45" t="s">
        <v>318</v>
      </c>
      <c r="C466" s="18" t="s">
        <v>97</v>
      </c>
      <c r="D466" s="18" t="s">
        <v>19</v>
      </c>
      <c r="E466" s="18" t="s">
        <v>22</v>
      </c>
      <c r="F466" s="14" t="s">
        <v>53</v>
      </c>
      <c r="G466" s="14" t="s">
        <v>152</v>
      </c>
      <c r="H466" s="30">
        <v>5</v>
      </c>
      <c r="I466" s="55"/>
      <c r="J466" s="55"/>
      <c r="K466" s="55"/>
      <c r="L466" s="55"/>
      <c r="M466" s="55"/>
      <c r="N466" s="55"/>
      <c r="O466" s="55"/>
      <c r="P466" s="55"/>
      <c r="Q466" s="55"/>
      <c r="R466" s="55"/>
    </row>
    <row r="467" spans="2:18" ht="12.75">
      <c r="B467" s="13" t="s">
        <v>153</v>
      </c>
      <c r="C467" s="14" t="s">
        <v>97</v>
      </c>
      <c r="D467" s="14" t="s">
        <v>19</v>
      </c>
      <c r="E467" s="14" t="s">
        <v>22</v>
      </c>
      <c r="F467" s="14" t="s">
        <v>53</v>
      </c>
      <c r="G467" s="14" t="s">
        <v>154</v>
      </c>
      <c r="H467" s="30">
        <f>H468+H469</f>
        <v>3</v>
      </c>
      <c r="I467" s="30">
        <f aca="true" t="shared" si="169" ref="I467:R467">I468+I469</f>
        <v>0</v>
      </c>
      <c r="J467" s="30">
        <f t="shared" si="169"/>
        <v>0</v>
      </c>
      <c r="K467" s="30">
        <f t="shared" si="169"/>
        <v>0</v>
      </c>
      <c r="L467" s="30">
        <f t="shared" si="169"/>
        <v>0</v>
      </c>
      <c r="M467" s="30">
        <f t="shared" si="169"/>
        <v>0</v>
      </c>
      <c r="N467" s="30">
        <f t="shared" si="169"/>
        <v>0</v>
      </c>
      <c r="O467" s="30">
        <f t="shared" si="169"/>
        <v>0</v>
      </c>
      <c r="P467" s="30">
        <f t="shared" si="169"/>
        <v>0</v>
      </c>
      <c r="Q467" s="30">
        <f t="shared" si="169"/>
        <v>0</v>
      </c>
      <c r="R467" s="30">
        <f t="shared" si="169"/>
        <v>0</v>
      </c>
    </row>
    <row r="468" spans="2:18" ht="22.5">
      <c r="B468" s="13" t="s">
        <v>155</v>
      </c>
      <c r="C468" s="18" t="s">
        <v>97</v>
      </c>
      <c r="D468" s="14" t="s">
        <v>19</v>
      </c>
      <c r="E468" s="14" t="s">
        <v>22</v>
      </c>
      <c r="F468" s="18" t="s">
        <v>53</v>
      </c>
      <c r="G468" s="14" t="s">
        <v>156</v>
      </c>
      <c r="H468" s="30">
        <v>0.5</v>
      </c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2:18" ht="12.75">
      <c r="B469" s="13" t="s">
        <v>157</v>
      </c>
      <c r="C469" s="14" t="s">
        <v>97</v>
      </c>
      <c r="D469" s="14" t="s">
        <v>19</v>
      </c>
      <c r="E469" s="14" t="s">
        <v>22</v>
      </c>
      <c r="F469" s="14" t="s">
        <v>53</v>
      </c>
      <c r="G469" s="14" t="s">
        <v>158</v>
      </c>
      <c r="H469" s="30">
        <v>2.5</v>
      </c>
      <c r="I469" s="28"/>
      <c r="J469" s="28"/>
      <c r="K469" s="28"/>
      <c r="L469" s="28"/>
      <c r="M469" s="28"/>
      <c r="N469" s="28"/>
      <c r="O469" s="28"/>
      <c r="P469" s="28"/>
      <c r="Q469" s="28"/>
      <c r="R469" s="28"/>
    </row>
    <row r="470" spans="2:18" ht="12.75">
      <c r="B470" s="13" t="s">
        <v>260</v>
      </c>
      <c r="C470" s="18" t="s">
        <v>97</v>
      </c>
      <c r="D470" s="18" t="s">
        <v>19</v>
      </c>
      <c r="E470" s="18" t="s">
        <v>22</v>
      </c>
      <c r="F470" s="14" t="s">
        <v>261</v>
      </c>
      <c r="G470" s="14"/>
      <c r="H470" s="30">
        <f>H471</f>
        <v>175</v>
      </c>
      <c r="I470" s="30">
        <f aca="true" t="shared" si="170" ref="I470:R472">I471</f>
        <v>0</v>
      </c>
      <c r="J470" s="30">
        <f t="shared" si="170"/>
        <v>0</v>
      </c>
      <c r="K470" s="30">
        <f t="shared" si="170"/>
        <v>0</v>
      </c>
      <c r="L470" s="30">
        <f t="shared" si="170"/>
        <v>0</v>
      </c>
      <c r="M470" s="30">
        <f t="shared" si="170"/>
        <v>0</v>
      </c>
      <c r="N470" s="30">
        <f t="shared" si="170"/>
        <v>0</v>
      </c>
      <c r="O470" s="30">
        <f t="shared" si="170"/>
        <v>0</v>
      </c>
      <c r="P470" s="30">
        <f t="shared" si="170"/>
        <v>0</v>
      </c>
      <c r="Q470" s="30">
        <f t="shared" si="170"/>
        <v>0</v>
      </c>
      <c r="R470" s="30">
        <f t="shared" si="170"/>
        <v>0</v>
      </c>
    </row>
    <row r="471" spans="2:18" ht="22.5">
      <c r="B471" s="13" t="s">
        <v>277</v>
      </c>
      <c r="C471" s="18" t="s">
        <v>97</v>
      </c>
      <c r="D471" s="18" t="s">
        <v>19</v>
      </c>
      <c r="E471" s="18" t="s">
        <v>22</v>
      </c>
      <c r="F471" s="14" t="s">
        <v>278</v>
      </c>
      <c r="G471" s="14"/>
      <c r="H471" s="30">
        <f>H472</f>
        <v>175</v>
      </c>
      <c r="I471" s="30">
        <f t="shared" si="170"/>
        <v>0</v>
      </c>
      <c r="J471" s="30">
        <f t="shared" si="170"/>
        <v>0</v>
      </c>
      <c r="K471" s="30">
        <f t="shared" si="170"/>
        <v>0</v>
      </c>
      <c r="L471" s="30">
        <f t="shared" si="170"/>
        <v>0</v>
      </c>
      <c r="M471" s="30">
        <f t="shared" si="170"/>
        <v>0</v>
      </c>
      <c r="N471" s="30">
        <f t="shared" si="170"/>
        <v>0</v>
      </c>
      <c r="O471" s="30">
        <f t="shared" si="170"/>
        <v>0</v>
      </c>
      <c r="P471" s="30">
        <f t="shared" si="170"/>
        <v>0</v>
      </c>
      <c r="Q471" s="30">
        <f t="shared" si="170"/>
        <v>0</v>
      </c>
      <c r="R471" s="30">
        <f t="shared" si="170"/>
        <v>0</v>
      </c>
    </row>
    <row r="472" spans="2:18" ht="22.5">
      <c r="B472" s="13" t="s">
        <v>319</v>
      </c>
      <c r="C472" s="18" t="s">
        <v>97</v>
      </c>
      <c r="D472" s="18" t="s">
        <v>19</v>
      </c>
      <c r="E472" s="18" t="s">
        <v>22</v>
      </c>
      <c r="F472" s="14" t="s">
        <v>278</v>
      </c>
      <c r="G472" s="14" t="s">
        <v>149</v>
      </c>
      <c r="H472" s="30">
        <f>H473</f>
        <v>175</v>
      </c>
      <c r="I472" s="30">
        <f t="shared" si="170"/>
        <v>0</v>
      </c>
      <c r="J472" s="30">
        <f t="shared" si="170"/>
        <v>0</v>
      </c>
      <c r="K472" s="30">
        <f t="shared" si="170"/>
        <v>0</v>
      </c>
      <c r="L472" s="30">
        <f t="shared" si="170"/>
        <v>0</v>
      </c>
      <c r="M472" s="30">
        <f t="shared" si="170"/>
        <v>0</v>
      </c>
      <c r="N472" s="30">
        <f t="shared" si="170"/>
        <v>0</v>
      </c>
      <c r="O472" s="30">
        <f t="shared" si="170"/>
        <v>0</v>
      </c>
      <c r="P472" s="30">
        <f t="shared" si="170"/>
        <v>0</v>
      </c>
      <c r="Q472" s="30">
        <f t="shared" si="170"/>
        <v>0</v>
      </c>
      <c r="R472" s="30">
        <f t="shared" si="170"/>
        <v>0</v>
      </c>
    </row>
    <row r="473" spans="2:18" ht="22.5">
      <c r="B473" s="45" t="s">
        <v>318</v>
      </c>
      <c r="C473" s="18" t="s">
        <v>97</v>
      </c>
      <c r="D473" s="18" t="s">
        <v>19</v>
      </c>
      <c r="E473" s="18" t="s">
        <v>22</v>
      </c>
      <c r="F473" s="14" t="s">
        <v>278</v>
      </c>
      <c r="G473" s="14" t="s">
        <v>152</v>
      </c>
      <c r="H473" s="30">
        <v>175</v>
      </c>
      <c r="I473" s="28"/>
      <c r="J473" s="28"/>
      <c r="K473" s="28"/>
      <c r="L473" s="28"/>
      <c r="M473" s="28"/>
      <c r="N473" s="28"/>
      <c r="O473" s="28"/>
      <c r="P473" s="28"/>
      <c r="Q473" s="28"/>
      <c r="R473" s="28"/>
    </row>
    <row r="474" spans="2:18" ht="36">
      <c r="B474" s="11" t="s">
        <v>131</v>
      </c>
      <c r="C474" s="12" t="s">
        <v>113</v>
      </c>
      <c r="D474" s="12"/>
      <c r="E474" s="12"/>
      <c r="F474" s="12"/>
      <c r="G474" s="12"/>
      <c r="H474" s="22">
        <f>H475+H491+H497</f>
        <v>26551.8</v>
      </c>
      <c r="I474" s="22" t="e">
        <f>I475+I491+I497+#REF!</f>
        <v>#REF!</v>
      </c>
      <c r="J474" s="22" t="e">
        <f>J475+J491+J497+#REF!</f>
        <v>#REF!</v>
      </c>
      <c r="K474" s="22" t="e">
        <f>K475+K491+K497+#REF!</f>
        <v>#REF!</v>
      </c>
      <c r="L474" s="22" t="e">
        <f>L475+L491+L497+#REF!</f>
        <v>#REF!</v>
      </c>
      <c r="M474" s="22" t="e">
        <f>M475+M491+M497+#REF!</f>
        <v>#REF!</v>
      </c>
      <c r="N474" s="22" t="e">
        <f>N475+N491+N497+#REF!</f>
        <v>#REF!</v>
      </c>
      <c r="O474" s="22" t="e">
        <f>O475+O491+O497+#REF!</f>
        <v>#REF!</v>
      </c>
      <c r="P474" s="22" t="e">
        <f>P475+P491+P497+#REF!</f>
        <v>#REF!</v>
      </c>
      <c r="Q474" s="22" t="e">
        <f>Q475+Q491+Q497+#REF!</f>
        <v>#REF!</v>
      </c>
      <c r="R474" s="22" t="e">
        <f>R475+R491+R497+#REF!</f>
        <v>#REF!</v>
      </c>
    </row>
    <row r="475" spans="2:18" ht="12.75">
      <c r="B475" s="11" t="s">
        <v>46</v>
      </c>
      <c r="C475" s="12" t="s">
        <v>113</v>
      </c>
      <c r="D475" s="12" t="s">
        <v>16</v>
      </c>
      <c r="E475" s="12"/>
      <c r="F475" s="12"/>
      <c r="G475" s="12"/>
      <c r="H475" s="22">
        <f>H476</f>
        <v>4579.199999999999</v>
      </c>
      <c r="I475" s="22">
        <f aca="true" t="shared" si="171" ref="I475:R476">I476</f>
        <v>0</v>
      </c>
      <c r="J475" s="22">
        <f t="shared" si="171"/>
        <v>0</v>
      </c>
      <c r="K475" s="22">
        <f t="shared" si="171"/>
        <v>0</v>
      </c>
      <c r="L475" s="22">
        <f t="shared" si="171"/>
        <v>0</v>
      </c>
      <c r="M475" s="22">
        <f t="shared" si="171"/>
        <v>0</v>
      </c>
      <c r="N475" s="22">
        <f t="shared" si="171"/>
        <v>0</v>
      </c>
      <c r="O475" s="22">
        <f t="shared" si="171"/>
        <v>0</v>
      </c>
      <c r="P475" s="22">
        <f t="shared" si="171"/>
        <v>0</v>
      </c>
      <c r="Q475" s="22">
        <f t="shared" si="171"/>
        <v>0</v>
      </c>
      <c r="R475" s="22">
        <f t="shared" si="171"/>
        <v>0</v>
      </c>
    </row>
    <row r="476" spans="2:18" ht="33.75">
      <c r="B476" s="13" t="s">
        <v>114</v>
      </c>
      <c r="C476" s="14" t="s">
        <v>113</v>
      </c>
      <c r="D476" s="14" t="s">
        <v>16</v>
      </c>
      <c r="E476" s="14" t="s">
        <v>22</v>
      </c>
      <c r="F476" s="14"/>
      <c r="G476" s="14"/>
      <c r="H476" s="22">
        <f>H477</f>
        <v>4579.199999999999</v>
      </c>
      <c r="I476" s="22">
        <f t="shared" si="171"/>
        <v>0</v>
      </c>
      <c r="J476" s="22">
        <f t="shared" si="171"/>
        <v>0</v>
      </c>
      <c r="K476" s="22">
        <f t="shared" si="171"/>
        <v>0</v>
      </c>
      <c r="L476" s="22">
        <f t="shared" si="171"/>
        <v>0</v>
      </c>
      <c r="M476" s="22">
        <f t="shared" si="171"/>
        <v>0</v>
      </c>
      <c r="N476" s="22">
        <f t="shared" si="171"/>
        <v>0</v>
      </c>
      <c r="O476" s="22">
        <f t="shared" si="171"/>
        <v>0</v>
      </c>
      <c r="P476" s="22">
        <f t="shared" si="171"/>
        <v>0</v>
      </c>
      <c r="Q476" s="22">
        <f t="shared" si="171"/>
        <v>0</v>
      </c>
      <c r="R476" s="22">
        <f t="shared" si="171"/>
        <v>0</v>
      </c>
    </row>
    <row r="477" spans="2:18" ht="33.75">
      <c r="B477" s="13" t="s">
        <v>51</v>
      </c>
      <c r="C477" s="14" t="s">
        <v>113</v>
      </c>
      <c r="D477" s="14" t="s">
        <v>16</v>
      </c>
      <c r="E477" s="14" t="s">
        <v>22</v>
      </c>
      <c r="F477" s="14" t="s">
        <v>52</v>
      </c>
      <c r="G477" s="14"/>
      <c r="H477" s="30">
        <f>H478+H488</f>
        <v>4579.199999999999</v>
      </c>
      <c r="I477" s="30">
        <f aca="true" t="shared" si="172" ref="I477:R477">I478+I488</f>
        <v>0</v>
      </c>
      <c r="J477" s="30">
        <f t="shared" si="172"/>
        <v>0</v>
      </c>
      <c r="K477" s="30">
        <f t="shared" si="172"/>
        <v>0</v>
      </c>
      <c r="L477" s="30">
        <f t="shared" si="172"/>
        <v>0</v>
      </c>
      <c r="M477" s="30">
        <f t="shared" si="172"/>
        <v>0</v>
      </c>
      <c r="N477" s="30">
        <f t="shared" si="172"/>
        <v>0</v>
      </c>
      <c r="O477" s="30">
        <f t="shared" si="172"/>
        <v>0</v>
      </c>
      <c r="P477" s="30">
        <f t="shared" si="172"/>
        <v>0</v>
      </c>
      <c r="Q477" s="30">
        <f t="shared" si="172"/>
        <v>0</v>
      </c>
      <c r="R477" s="30">
        <f t="shared" si="172"/>
        <v>0</v>
      </c>
    </row>
    <row r="478" spans="2:18" ht="12.75">
      <c r="B478" s="13" t="s">
        <v>47</v>
      </c>
      <c r="C478" s="14" t="s">
        <v>113</v>
      </c>
      <c r="D478" s="14" t="s">
        <v>16</v>
      </c>
      <c r="E478" s="14" t="s">
        <v>22</v>
      </c>
      <c r="F478" s="14" t="s">
        <v>53</v>
      </c>
      <c r="G478" s="14"/>
      <c r="H478" s="30">
        <f>H479+H482+H485</f>
        <v>4471.199999999999</v>
      </c>
      <c r="I478" s="30">
        <f aca="true" t="shared" si="173" ref="I478:R478">I479+I482+I485</f>
        <v>0</v>
      </c>
      <c r="J478" s="30">
        <f t="shared" si="173"/>
        <v>0</v>
      </c>
      <c r="K478" s="30">
        <f t="shared" si="173"/>
        <v>0</v>
      </c>
      <c r="L478" s="30">
        <f t="shared" si="173"/>
        <v>0</v>
      </c>
      <c r="M478" s="30">
        <f t="shared" si="173"/>
        <v>0</v>
      </c>
      <c r="N478" s="30">
        <f t="shared" si="173"/>
        <v>0</v>
      </c>
      <c r="O478" s="30">
        <f t="shared" si="173"/>
        <v>0</v>
      </c>
      <c r="P478" s="30">
        <f t="shared" si="173"/>
        <v>0</v>
      </c>
      <c r="Q478" s="30">
        <f t="shared" si="173"/>
        <v>0</v>
      </c>
      <c r="R478" s="30">
        <f t="shared" si="173"/>
        <v>0</v>
      </c>
    </row>
    <row r="479" spans="2:18" ht="22.5">
      <c r="B479" s="13" t="s">
        <v>233</v>
      </c>
      <c r="C479" s="14" t="s">
        <v>113</v>
      </c>
      <c r="D479" s="14" t="s">
        <v>16</v>
      </c>
      <c r="E479" s="14" t="s">
        <v>22</v>
      </c>
      <c r="F479" s="14" t="s">
        <v>53</v>
      </c>
      <c r="G479" s="14" t="s">
        <v>146</v>
      </c>
      <c r="H479" s="30">
        <f>H480+H481</f>
        <v>2929.1</v>
      </c>
      <c r="I479" s="54">
        <f aca="true" t="shared" si="174" ref="I479:R479">I480+I481</f>
        <v>0</v>
      </c>
      <c r="J479" s="54">
        <f t="shared" si="174"/>
        <v>0</v>
      </c>
      <c r="K479" s="54">
        <f t="shared" si="174"/>
        <v>0</v>
      </c>
      <c r="L479" s="54">
        <f t="shared" si="174"/>
        <v>0</v>
      </c>
      <c r="M479" s="54">
        <f t="shared" si="174"/>
        <v>0</v>
      </c>
      <c r="N479" s="54">
        <f t="shared" si="174"/>
        <v>0</v>
      </c>
      <c r="O479" s="54">
        <f t="shared" si="174"/>
        <v>0</v>
      </c>
      <c r="P479" s="54">
        <f t="shared" si="174"/>
        <v>0</v>
      </c>
      <c r="Q479" s="54">
        <f t="shared" si="174"/>
        <v>0</v>
      </c>
      <c r="R479" s="54">
        <f t="shared" si="174"/>
        <v>0</v>
      </c>
    </row>
    <row r="480" spans="2:18" ht="33.75">
      <c r="B480" s="13" t="s">
        <v>315</v>
      </c>
      <c r="C480" s="14" t="s">
        <v>113</v>
      </c>
      <c r="D480" s="14" t="s">
        <v>16</v>
      </c>
      <c r="E480" s="14" t="s">
        <v>22</v>
      </c>
      <c r="F480" s="14" t="s">
        <v>53</v>
      </c>
      <c r="G480" s="14" t="s">
        <v>147</v>
      </c>
      <c r="H480" s="30">
        <v>2928.5</v>
      </c>
      <c r="I480" s="55"/>
      <c r="J480" s="55"/>
      <c r="K480" s="55"/>
      <c r="L480" s="55"/>
      <c r="M480" s="55"/>
      <c r="N480" s="55"/>
      <c r="O480" s="55"/>
      <c r="P480" s="55"/>
      <c r="Q480" s="55"/>
      <c r="R480" s="55"/>
    </row>
    <row r="481" spans="2:18" ht="33.75">
      <c r="B481" s="13" t="s">
        <v>324</v>
      </c>
      <c r="C481" s="14" t="s">
        <v>113</v>
      </c>
      <c r="D481" s="14" t="s">
        <v>16</v>
      </c>
      <c r="E481" s="14" t="s">
        <v>22</v>
      </c>
      <c r="F481" s="14" t="s">
        <v>53</v>
      </c>
      <c r="G481" s="14" t="s">
        <v>148</v>
      </c>
      <c r="H481" s="30">
        <v>0.6</v>
      </c>
      <c r="I481" s="55"/>
      <c r="J481" s="55"/>
      <c r="K481" s="55"/>
      <c r="L481" s="55"/>
      <c r="M481" s="55"/>
      <c r="N481" s="55"/>
      <c r="O481" s="55"/>
      <c r="P481" s="55"/>
      <c r="Q481" s="55"/>
      <c r="R481" s="55"/>
    </row>
    <row r="482" spans="2:26" ht="22.5">
      <c r="B482" s="13" t="s">
        <v>319</v>
      </c>
      <c r="C482" s="14" t="s">
        <v>113</v>
      </c>
      <c r="D482" s="14" t="s">
        <v>16</v>
      </c>
      <c r="E482" s="14" t="s">
        <v>22</v>
      </c>
      <c r="F482" s="14" t="s">
        <v>53</v>
      </c>
      <c r="G482" s="14" t="s">
        <v>149</v>
      </c>
      <c r="H482" s="30">
        <f>H483+H484</f>
        <v>1539.1999999999998</v>
      </c>
      <c r="I482" s="54">
        <f aca="true" t="shared" si="175" ref="I482:R482">I483+I484</f>
        <v>0</v>
      </c>
      <c r="J482" s="54">
        <f t="shared" si="175"/>
        <v>0</v>
      </c>
      <c r="K482" s="54">
        <f t="shared" si="175"/>
        <v>0</v>
      </c>
      <c r="L482" s="54">
        <f t="shared" si="175"/>
        <v>0</v>
      </c>
      <c r="M482" s="54">
        <f t="shared" si="175"/>
        <v>0</v>
      </c>
      <c r="N482" s="54">
        <f t="shared" si="175"/>
        <v>0</v>
      </c>
      <c r="O482" s="54">
        <f t="shared" si="175"/>
        <v>0</v>
      </c>
      <c r="P482" s="54">
        <f t="shared" si="175"/>
        <v>0</v>
      </c>
      <c r="Q482" s="54">
        <f t="shared" si="175"/>
        <v>0</v>
      </c>
      <c r="R482" s="54">
        <f t="shared" si="175"/>
        <v>0</v>
      </c>
      <c r="Z482" s="28"/>
    </row>
    <row r="483" spans="2:26" ht="22.5">
      <c r="B483" s="13" t="s">
        <v>150</v>
      </c>
      <c r="C483" s="14" t="s">
        <v>113</v>
      </c>
      <c r="D483" s="14" t="s">
        <v>16</v>
      </c>
      <c r="E483" s="14" t="s">
        <v>22</v>
      </c>
      <c r="F483" s="14" t="s">
        <v>53</v>
      </c>
      <c r="G483" s="14" t="s">
        <v>151</v>
      </c>
      <c r="H483" s="30">
        <v>527.9</v>
      </c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Z483" s="28"/>
    </row>
    <row r="484" spans="2:18" ht="22.5">
      <c r="B484" s="45" t="s">
        <v>318</v>
      </c>
      <c r="C484" s="14" t="s">
        <v>113</v>
      </c>
      <c r="D484" s="14" t="s">
        <v>16</v>
      </c>
      <c r="E484" s="14" t="s">
        <v>22</v>
      </c>
      <c r="F484" s="14" t="s">
        <v>53</v>
      </c>
      <c r="G484" s="14" t="s">
        <v>152</v>
      </c>
      <c r="H484" s="30">
        <v>1011.3</v>
      </c>
      <c r="I484" s="55"/>
      <c r="J484" s="55"/>
      <c r="K484" s="55"/>
      <c r="L484" s="55"/>
      <c r="M484" s="55"/>
      <c r="N484" s="55"/>
      <c r="O484" s="55"/>
      <c r="P484" s="55"/>
      <c r="Q484" s="55"/>
      <c r="R484" s="55"/>
    </row>
    <row r="485" spans="2:18" ht="12.75">
      <c r="B485" s="13" t="s">
        <v>153</v>
      </c>
      <c r="C485" s="14" t="s">
        <v>113</v>
      </c>
      <c r="D485" s="14" t="s">
        <v>16</v>
      </c>
      <c r="E485" s="14" t="s">
        <v>22</v>
      </c>
      <c r="F485" s="14" t="s">
        <v>53</v>
      </c>
      <c r="G485" s="14" t="s">
        <v>154</v>
      </c>
      <c r="H485" s="30">
        <f>H487</f>
        <v>2.9</v>
      </c>
      <c r="I485" s="30">
        <f aca="true" t="shared" si="176" ref="I485:R485">I487</f>
        <v>0</v>
      </c>
      <c r="J485" s="30">
        <f t="shared" si="176"/>
        <v>0</v>
      </c>
      <c r="K485" s="30">
        <f t="shared" si="176"/>
        <v>0</v>
      </c>
      <c r="L485" s="30">
        <f t="shared" si="176"/>
        <v>0</v>
      </c>
      <c r="M485" s="30">
        <f t="shared" si="176"/>
        <v>0</v>
      </c>
      <c r="N485" s="30">
        <f t="shared" si="176"/>
        <v>0</v>
      </c>
      <c r="O485" s="30">
        <f t="shared" si="176"/>
        <v>0</v>
      </c>
      <c r="P485" s="30">
        <f t="shared" si="176"/>
        <v>0</v>
      </c>
      <c r="Q485" s="30">
        <f t="shared" si="176"/>
        <v>0</v>
      </c>
      <c r="R485" s="30">
        <f t="shared" si="176"/>
        <v>0</v>
      </c>
    </row>
    <row r="486" spans="2:18" ht="22.5">
      <c r="B486" s="13" t="s">
        <v>155</v>
      </c>
      <c r="C486" s="14" t="s">
        <v>113</v>
      </c>
      <c r="D486" s="14" t="s">
        <v>16</v>
      </c>
      <c r="E486" s="14" t="s">
        <v>22</v>
      </c>
      <c r="F486" s="14" t="s">
        <v>53</v>
      </c>
      <c r="G486" s="14" t="s">
        <v>156</v>
      </c>
      <c r="H486" s="30">
        <f>SUM(I486:Q486)</f>
        <v>0</v>
      </c>
      <c r="I486" s="28"/>
      <c r="J486" s="28"/>
      <c r="K486" s="28"/>
      <c r="L486" s="28"/>
      <c r="M486" s="28"/>
      <c r="N486" s="28"/>
      <c r="O486" s="28"/>
      <c r="P486" s="28"/>
      <c r="Q486" s="28"/>
      <c r="R486" s="28"/>
    </row>
    <row r="487" spans="2:18" ht="12.75">
      <c r="B487" s="13" t="s">
        <v>157</v>
      </c>
      <c r="C487" s="14" t="s">
        <v>113</v>
      </c>
      <c r="D487" s="14" t="s">
        <v>16</v>
      </c>
      <c r="E487" s="14" t="s">
        <v>22</v>
      </c>
      <c r="F487" s="14" t="s">
        <v>53</v>
      </c>
      <c r="G487" s="14" t="s">
        <v>158</v>
      </c>
      <c r="H487" s="30">
        <v>2.9</v>
      </c>
      <c r="I487" s="28"/>
      <c r="J487" s="28"/>
      <c r="K487" s="28"/>
      <c r="L487" s="28"/>
      <c r="M487" s="28"/>
      <c r="N487" s="28"/>
      <c r="O487" s="28"/>
      <c r="P487" s="28"/>
      <c r="Q487" s="28"/>
      <c r="R487" s="28"/>
    </row>
    <row r="488" spans="2:18" ht="22.5">
      <c r="B488" s="15" t="s">
        <v>132</v>
      </c>
      <c r="C488" s="14" t="s">
        <v>113</v>
      </c>
      <c r="D488" s="14" t="s">
        <v>16</v>
      </c>
      <c r="E488" s="14" t="s">
        <v>22</v>
      </c>
      <c r="F488" s="14" t="s">
        <v>161</v>
      </c>
      <c r="G488" s="14"/>
      <c r="H488" s="30">
        <f>H489</f>
        <v>108</v>
      </c>
      <c r="I488" s="30">
        <f aca="true" t="shared" si="177" ref="I488:R489">I489</f>
        <v>0</v>
      </c>
      <c r="J488" s="30">
        <f t="shared" si="177"/>
        <v>0</v>
      </c>
      <c r="K488" s="30">
        <f t="shared" si="177"/>
        <v>0</v>
      </c>
      <c r="L488" s="30">
        <f t="shared" si="177"/>
        <v>0</v>
      </c>
      <c r="M488" s="30">
        <f t="shared" si="177"/>
        <v>0</v>
      </c>
      <c r="N488" s="30">
        <f t="shared" si="177"/>
        <v>0</v>
      </c>
      <c r="O488" s="30">
        <f t="shared" si="177"/>
        <v>0</v>
      </c>
      <c r="P488" s="30">
        <f t="shared" si="177"/>
        <v>0</v>
      </c>
      <c r="Q488" s="30">
        <f t="shared" si="177"/>
        <v>0</v>
      </c>
      <c r="R488" s="30">
        <f t="shared" si="177"/>
        <v>0</v>
      </c>
    </row>
    <row r="489" spans="2:18" ht="22.5">
      <c r="B489" s="13" t="s">
        <v>319</v>
      </c>
      <c r="C489" s="14" t="s">
        <v>113</v>
      </c>
      <c r="D489" s="14" t="s">
        <v>16</v>
      </c>
      <c r="E489" s="14" t="s">
        <v>22</v>
      </c>
      <c r="F489" s="14" t="s">
        <v>161</v>
      </c>
      <c r="G489" s="14" t="s">
        <v>149</v>
      </c>
      <c r="H489" s="30">
        <f>H490</f>
        <v>108</v>
      </c>
      <c r="I489" s="30">
        <f t="shared" si="177"/>
        <v>0</v>
      </c>
      <c r="J489" s="30">
        <f t="shared" si="177"/>
        <v>0</v>
      </c>
      <c r="K489" s="30">
        <f t="shared" si="177"/>
        <v>0</v>
      </c>
      <c r="L489" s="30">
        <f t="shared" si="177"/>
        <v>0</v>
      </c>
      <c r="M489" s="30">
        <f t="shared" si="177"/>
        <v>0</v>
      </c>
      <c r="N489" s="30">
        <f t="shared" si="177"/>
        <v>0</v>
      </c>
      <c r="O489" s="30">
        <f t="shared" si="177"/>
        <v>0</v>
      </c>
      <c r="P489" s="30">
        <f t="shared" si="177"/>
        <v>0</v>
      </c>
      <c r="Q489" s="30">
        <f t="shared" si="177"/>
        <v>0</v>
      </c>
      <c r="R489" s="30">
        <f t="shared" si="177"/>
        <v>0</v>
      </c>
    </row>
    <row r="490" spans="2:18" ht="22.5">
      <c r="B490" s="45" t="s">
        <v>318</v>
      </c>
      <c r="C490" s="14" t="s">
        <v>113</v>
      </c>
      <c r="D490" s="14" t="s">
        <v>16</v>
      </c>
      <c r="E490" s="14" t="s">
        <v>22</v>
      </c>
      <c r="F490" s="14" t="s">
        <v>161</v>
      </c>
      <c r="G490" s="14" t="s">
        <v>152</v>
      </c>
      <c r="H490" s="30">
        <v>108</v>
      </c>
      <c r="I490" s="28"/>
      <c r="J490" s="28"/>
      <c r="K490" s="28"/>
      <c r="L490" s="28"/>
      <c r="M490" s="28"/>
      <c r="N490" s="28"/>
      <c r="O490" s="28"/>
      <c r="P490" s="28"/>
      <c r="Q490" s="28"/>
      <c r="R490" s="28"/>
    </row>
    <row r="491" spans="2:19" ht="12.75">
      <c r="B491" s="11" t="s">
        <v>2</v>
      </c>
      <c r="C491" s="12" t="s">
        <v>113</v>
      </c>
      <c r="D491" s="12" t="s">
        <v>24</v>
      </c>
      <c r="E491" s="12"/>
      <c r="F491" s="12"/>
      <c r="G491" s="12"/>
      <c r="H491" s="22">
        <f>H492</f>
        <v>199.3</v>
      </c>
      <c r="I491" s="57">
        <f aca="true" t="shared" si="178" ref="I491:R495">I492</f>
        <v>0</v>
      </c>
      <c r="J491" s="57">
        <f t="shared" si="178"/>
        <v>0</v>
      </c>
      <c r="K491" s="57">
        <f t="shared" si="178"/>
        <v>0</v>
      </c>
      <c r="L491" s="57">
        <f t="shared" si="178"/>
        <v>0</v>
      </c>
      <c r="M491" s="57">
        <f t="shared" si="178"/>
        <v>0</v>
      </c>
      <c r="N491" s="57">
        <f t="shared" si="178"/>
        <v>0</v>
      </c>
      <c r="O491" s="57">
        <f t="shared" si="178"/>
        <v>0</v>
      </c>
      <c r="P491" s="57">
        <f t="shared" si="178"/>
        <v>0</v>
      </c>
      <c r="Q491" s="57">
        <f t="shared" si="178"/>
        <v>0</v>
      </c>
      <c r="R491" s="57">
        <f t="shared" si="178"/>
        <v>0</v>
      </c>
      <c r="S491" s="28"/>
    </row>
    <row r="492" spans="2:19" ht="12.75">
      <c r="B492" s="13" t="s">
        <v>5</v>
      </c>
      <c r="C492" s="14" t="s">
        <v>113</v>
      </c>
      <c r="D492" s="14" t="s">
        <v>24</v>
      </c>
      <c r="E492" s="14" t="s">
        <v>15</v>
      </c>
      <c r="F492" s="14"/>
      <c r="G492" s="14"/>
      <c r="H492" s="22">
        <f>H493</f>
        <v>199.3</v>
      </c>
      <c r="I492" s="22">
        <f t="shared" si="178"/>
        <v>0</v>
      </c>
      <c r="J492" s="22">
        <f t="shared" si="178"/>
        <v>0</v>
      </c>
      <c r="K492" s="22">
        <f t="shared" si="178"/>
        <v>0</v>
      </c>
      <c r="L492" s="22">
        <f t="shared" si="178"/>
        <v>0</v>
      </c>
      <c r="M492" s="22">
        <f t="shared" si="178"/>
        <v>0</v>
      </c>
      <c r="N492" s="22">
        <f t="shared" si="178"/>
        <v>0</v>
      </c>
      <c r="O492" s="22">
        <f t="shared" si="178"/>
        <v>0</v>
      </c>
      <c r="P492" s="22">
        <f t="shared" si="178"/>
        <v>0</v>
      </c>
      <c r="Q492" s="22">
        <f t="shared" si="178"/>
        <v>0</v>
      </c>
      <c r="R492" s="22">
        <f t="shared" si="178"/>
        <v>0</v>
      </c>
      <c r="S492" s="28"/>
    </row>
    <row r="493" spans="2:19" ht="45">
      <c r="B493" s="13" t="s">
        <v>65</v>
      </c>
      <c r="C493" s="14" t="s">
        <v>113</v>
      </c>
      <c r="D493" s="14" t="s">
        <v>24</v>
      </c>
      <c r="E493" s="14" t="s">
        <v>15</v>
      </c>
      <c r="F493" s="14" t="s">
        <v>30</v>
      </c>
      <c r="G493" s="14"/>
      <c r="H493" s="30">
        <f>H494</f>
        <v>199.3</v>
      </c>
      <c r="I493" s="30">
        <f t="shared" si="178"/>
        <v>0</v>
      </c>
      <c r="J493" s="30">
        <f t="shared" si="178"/>
        <v>0</v>
      </c>
      <c r="K493" s="30">
        <f t="shared" si="178"/>
        <v>0</v>
      </c>
      <c r="L493" s="30">
        <f t="shared" si="178"/>
        <v>0</v>
      </c>
      <c r="M493" s="30">
        <f t="shared" si="178"/>
        <v>0</v>
      </c>
      <c r="N493" s="30">
        <f t="shared" si="178"/>
        <v>0</v>
      </c>
      <c r="O493" s="30">
        <f t="shared" si="178"/>
        <v>0</v>
      </c>
      <c r="P493" s="30">
        <f t="shared" si="178"/>
        <v>0</v>
      </c>
      <c r="Q493" s="30">
        <f t="shared" si="178"/>
        <v>0</v>
      </c>
      <c r="R493" s="30">
        <f t="shared" si="178"/>
        <v>0</v>
      </c>
      <c r="S493" s="28"/>
    </row>
    <row r="494" spans="2:19" ht="22.5">
      <c r="B494" s="13" t="s">
        <v>57</v>
      </c>
      <c r="C494" s="14" t="s">
        <v>113</v>
      </c>
      <c r="D494" s="14" t="s">
        <v>24</v>
      </c>
      <c r="E494" s="14" t="s">
        <v>15</v>
      </c>
      <c r="F494" s="14" t="s">
        <v>66</v>
      </c>
      <c r="G494" s="14"/>
      <c r="H494" s="30">
        <f>H495</f>
        <v>199.3</v>
      </c>
      <c r="I494" s="30">
        <f t="shared" si="178"/>
        <v>0</v>
      </c>
      <c r="J494" s="30">
        <f t="shared" si="178"/>
        <v>0</v>
      </c>
      <c r="K494" s="30">
        <f t="shared" si="178"/>
        <v>0</v>
      </c>
      <c r="L494" s="30">
        <f t="shared" si="178"/>
        <v>0</v>
      </c>
      <c r="M494" s="30">
        <f t="shared" si="178"/>
        <v>0</v>
      </c>
      <c r="N494" s="30">
        <f t="shared" si="178"/>
        <v>0</v>
      </c>
      <c r="O494" s="30">
        <f t="shared" si="178"/>
        <v>0</v>
      </c>
      <c r="P494" s="30">
        <f t="shared" si="178"/>
        <v>0</v>
      </c>
      <c r="Q494" s="30">
        <f t="shared" si="178"/>
        <v>0</v>
      </c>
      <c r="R494" s="30">
        <f t="shared" si="178"/>
        <v>0</v>
      </c>
      <c r="S494" s="28"/>
    </row>
    <row r="495" spans="2:19" ht="12.75">
      <c r="B495" s="15" t="s">
        <v>174</v>
      </c>
      <c r="C495" s="14" t="s">
        <v>113</v>
      </c>
      <c r="D495" s="14" t="s">
        <v>24</v>
      </c>
      <c r="E495" s="14" t="s">
        <v>15</v>
      </c>
      <c r="F495" s="14" t="s">
        <v>66</v>
      </c>
      <c r="G495" s="18" t="s">
        <v>175</v>
      </c>
      <c r="H495" s="30">
        <f>H496</f>
        <v>199.3</v>
      </c>
      <c r="I495" s="30">
        <f t="shared" si="178"/>
        <v>0</v>
      </c>
      <c r="J495" s="30">
        <f t="shared" si="178"/>
        <v>0</v>
      </c>
      <c r="K495" s="30">
        <f t="shared" si="178"/>
        <v>0</v>
      </c>
      <c r="L495" s="30">
        <f t="shared" si="178"/>
        <v>0</v>
      </c>
      <c r="M495" s="30">
        <f t="shared" si="178"/>
        <v>0</v>
      </c>
      <c r="N495" s="30">
        <f t="shared" si="178"/>
        <v>0</v>
      </c>
      <c r="O495" s="30">
        <f t="shared" si="178"/>
        <v>0</v>
      </c>
      <c r="P495" s="30">
        <f t="shared" si="178"/>
        <v>0</v>
      </c>
      <c r="Q495" s="30">
        <f t="shared" si="178"/>
        <v>0</v>
      </c>
      <c r="R495" s="30">
        <f t="shared" si="178"/>
        <v>0</v>
      </c>
      <c r="S495" s="28"/>
    </row>
    <row r="496" spans="2:19" ht="22.5">
      <c r="B496" s="15" t="s">
        <v>316</v>
      </c>
      <c r="C496" s="14" t="s">
        <v>113</v>
      </c>
      <c r="D496" s="14" t="s">
        <v>24</v>
      </c>
      <c r="E496" s="14" t="s">
        <v>15</v>
      </c>
      <c r="F496" s="14" t="s">
        <v>66</v>
      </c>
      <c r="G496" s="18" t="s">
        <v>176</v>
      </c>
      <c r="H496" s="30">
        <v>199.3</v>
      </c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</row>
    <row r="497" spans="2:19" ht="36">
      <c r="B497" s="10" t="s">
        <v>142</v>
      </c>
      <c r="C497" s="12" t="s">
        <v>113</v>
      </c>
      <c r="D497" s="12" t="s">
        <v>48</v>
      </c>
      <c r="E497" s="12"/>
      <c r="F497" s="12"/>
      <c r="G497" s="12"/>
      <c r="H497" s="22">
        <f>H498</f>
        <v>21773.3</v>
      </c>
      <c r="I497" s="57" t="e">
        <f>I498+#REF!</f>
        <v>#REF!</v>
      </c>
      <c r="J497" s="57" t="e">
        <f>J498+#REF!</f>
        <v>#REF!</v>
      </c>
      <c r="K497" s="57" t="e">
        <f>K498+#REF!</f>
        <v>#REF!</v>
      </c>
      <c r="L497" s="57" t="e">
        <f>L498+#REF!</f>
        <v>#REF!</v>
      </c>
      <c r="M497" s="57" t="e">
        <f>M498+#REF!</f>
        <v>#REF!</v>
      </c>
      <c r="N497" s="57" t="e">
        <f>N498+#REF!</f>
        <v>#REF!</v>
      </c>
      <c r="O497" s="57" t="e">
        <f>O498+#REF!</f>
        <v>#REF!</v>
      </c>
      <c r="P497" s="57" t="e">
        <f>P498+#REF!</f>
        <v>#REF!</v>
      </c>
      <c r="Q497" s="57" t="e">
        <f>Q498+#REF!</f>
        <v>#REF!</v>
      </c>
      <c r="R497" s="57" t="e">
        <f>R498+#REF!</f>
        <v>#REF!</v>
      </c>
      <c r="S497" s="28"/>
    </row>
    <row r="498" spans="2:19" ht="33.75">
      <c r="B498" s="15" t="s">
        <v>143</v>
      </c>
      <c r="C498" s="14" t="s">
        <v>113</v>
      </c>
      <c r="D498" s="14" t="s">
        <v>48</v>
      </c>
      <c r="E498" s="14" t="s">
        <v>16</v>
      </c>
      <c r="F498" s="14"/>
      <c r="G498" s="14"/>
      <c r="H498" s="22">
        <f aca="true" t="shared" si="179" ref="H498:R502">H499</f>
        <v>21773.3</v>
      </c>
      <c r="I498" s="57">
        <f t="shared" si="179"/>
        <v>0</v>
      </c>
      <c r="J498" s="57">
        <f t="shared" si="179"/>
        <v>0</v>
      </c>
      <c r="K498" s="57">
        <f t="shared" si="179"/>
        <v>0</v>
      </c>
      <c r="L498" s="57">
        <f t="shared" si="179"/>
        <v>0</v>
      </c>
      <c r="M498" s="57">
        <f t="shared" si="179"/>
        <v>0</v>
      </c>
      <c r="N498" s="57">
        <f t="shared" si="179"/>
        <v>0</v>
      </c>
      <c r="O498" s="57">
        <f t="shared" si="179"/>
        <v>0</v>
      </c>
      <c r="P498" s="57">
        <f t="shared" si="179"/>
        <v>0</v>
      </c>
      <c r="Q498" s="57">
        <f t="shared" si="179"/>
        <v>0</v>
      </c>
      <c r="R498" s="57">
        <f t="shared" si="179"/>
        <v>0</v>
      </c>
      <c r="S498" s="28"/>
    </row>
    <row r="499" spans="2:19" ht="12.75">
      <c r="B499" s="15" t="s">
        <v>115</v>
      </c>
      <c r="C499" s="14" t="s">
        <v>113</v>
      </c>
      <c r="D499" s="14" t="s">
        <v>48</v>
      </c>
      <c r="E499" s="14" t="s">
        <v>16</v>
      </c>
      <c r="F499" s="14" t="s">
        <v>116</v>
      </c>
      <c r="G499" s="14"/>
      <c r="H499" s="22">
        <f t="shared" si="179"/>
        <v>21773.3</v>
      </c>
      <c r="I499" s="57">
        <f t="shared" si="179"/>
        <v>0</v>
      </c>
      <c r="J499" s="57">
        <f t="shared" si="179"/>
        <v>0</v>
      </c>
      <c r="K499" s="57">
        <f t="shared" si="179"/>
        <v>0</v>
      </c>
      <c r="L499" s="57">
        <f t="shared" si="179"/>
        <v>0</v>
      </c>
      <c r="M499" s="57">
        <f t="shared" si="179"/>
        <v>0</v>
      </c>
      <c r="N499" s="57">
        <f t="shared" si="179"/>
        <v>0</v>
      </c>
      <c r="O499" s="57">
        <f t="shared" si="179"/>
        <v>0</v>
      </c>
      <c r="P499" s="57">
        <f t="shared" si="179"/>
        <v>0</v>
      </c>
      <c r="Q499" s="57">
        <f t="shared" si="179"/>
        <v>0</v>
      </c>
      <c r="R499" s="57">
        <f t="shared" si="179"/>
        <v>0</v>
      </c>
      <c r="S499" s="28"/>
    </row>
    <row r="500" spans="2:19" ht="12.75">
      <c r="B500" s="15" t="s">
        <v>115</v>
      </c>
      <c r="C500" s="14" t="s">
        <v>113</v>
      </c>
      <c r="D500" s="14" t="s">
        <v>48</v>
      </c>
      <c r="E500" s="14" t="s">
        <v>16</v>
      </c>
      <c r="F500" s="14" t="s">
        <v>117</v>
      </c>
      <c r="G500" s="14"/>
      <c r="H500" s="22">
        <f t="shared" si="179"/>
        <v>21773.3</v>
      </c>
      <c r="I500" s="57">
        <f t="shared" si="179"/>
        <v>0</v>
      </c>
      <c r="J500" s="57">
        <f t="shared" si="179"/>
        <v>0</v>
      </c>
      <c r="K500" s="57">
        <f t="shared" si="179"/>
        <v>0</v>
      </c>
      <c r="L500" s="57">
        <f t="shared" si="179"/>
        <v>0</v>
      </c>
      <c r="M500" s="57">
        <f t="shared" si="179"/>
        <v>0</v>
      </c>
      <c r="N500" s="57">
        <f t="shared" si="179"/>
        <v>0</v>
      </c>
      <c r="O500" s="57">
        <f t="shared" si="179"/>
        <v>0</v>
      </c>
      <c r="P500" s="57">
        <f t="shared" si="179"/>
        <v>0</v>
      </c>
      <c r="Q500" s="57">
        <f t="shared" si="179"/>
        <v>0</v>
      </c>
      <c r="R500" s="57">
        <f t="shared" si="179"/>
        <v>0</v>
      </c>
      <c r="S500" s="28"/>
    </row>
    <row r="501" spans="2:19" ht="22.5">
      <c r="B501" s="15" t="s">
        <v>118</v>
      </c>
      <c r="C501" s="14" t="s">
        <v>113</v>
      </c>
      <c r="D501" s="14" t="s">
        <v>48</v>
      </c>
      <c r="E501" s="14" t="s">
        <v>16</v>
      </c>
      <c r="F501" s="14" t="s">
        <v>235</v>
      </c>
      <c r="G501" s="14"/>
      <c r="H501" s="22">
        <f t="shared" si="179"/>
        <v>21773.3</v>
      </c>
      <c r="I501" s="57">
        <f t="shared" si="179"/>
        <v>0</v>
      </c>
      <c r="J501" s="57">
        <f t="shared" si="179"/>
        <v>0</v>
      </c>
      <c r="K501" s="57">
        <f t="shared" si="179"/>
        <v>0</v>
      </c>
      <c r="L501" s="57">
        <f t="shared" si="179"/>
        <v>0</v>
      </c>
      <c r="M501" s="57">
        <f t="shared" si="179"/>
        <v>0</v>
      </c>
      <c r="N501" s="57">
        <f t="shared" si="179"/>
        <v>0</v>
      </c>
      <c r="O501" s="57">
        <f t="shared" si="179"/>
        <v>0</v>
      </c>
      <c r="P501" s="57">
        <f t="shared" si="179"/>
        <v>0</v>
      </c>
      <c r="Q501" s="57">
        <f t="shared" si="179"/>
        <v>0</v>
      </c>
      <c r="R501" s="57">
        <f t="shared" si="179"/>
        <v>0</v>
      </c>
      <c r="S501" s="28"/>
    </row>
    <row r="502" spans="2:19" ht="12.75">
      <c r="B502" s="13" t="s">
        <v>236</v>
      </c>
      <c r="C502" s="14" t="s">
        <v>113</v>
      </c>
      <c r="D502" s="14" t="s">
        <v>48</v>
      </c>
      <c r="E502" s="14" t="s">
        <v>16</v>
      </c>
      <c r="F502" s="14" t="s">
        <v>235</v>
      </c>
      <c r="G502" s="14" t="s">
        <v>88</v>
      </c>
      <c r="H502" s="22">
        <f t="shared" si="179"/>
        <v>21773.3</v>
      </c>
      <c r="I502" s="57">
        <f t="shared" si="179"/>
        <v>0</v>
      </c>
      <c r="J502" s="57">
        <f t="shared" si="179"/>
        <v>0</v>
      </c>
      <c r="K502" s="57">
        <f t="shared" si="179"/>
        <v>0</v>
      </c>
      <c r="L502" s="57">
        <f t="shared" si="179"/>
        <v>0</v>
      </c>
      <c r="M502" s="57">
        <f t="shared" si="179"/>
        <v>0</v>
      </c>
      <c r="N502" s="57">
        <f t="shared" si="179"/>
        <v>0</v>
      </c>
      <c r="O502" s="57">
        <f t="shared" si="179"/>
        <v>0</v>
      </c>
      <c r="P502" s="57">
        <f t="shared" si="179"/>
        <v>0</v>
      </c>
      <c r="Q502" s="57">
        <f t="shared" si="179"/>
        <v>0</v>
      </c>
      <c r="R502" s="57">
        <f t="shared" si="179"/>
        <v>0</v>
      </c>
      <c r="S502" s="28"/>
    </row>
    <row r="503" spans="2:19" ht="12.75">
      <c r="B503" s="13" t="s">
        <v>237</v>
      </c>
      <c r="C503" s="14" t="s">
        <v>113</v>
      </c>
      <c r="D503" s="14" t="s">
        <v>48</v>
      </c>
      <c r="E503" s="14" t="s">
        <v>16</v>
      </c>
      <c r="F503" s="14" t="s">
        <v>235</v>
      </c>
      <c r="G503" s="14" t="s">
        <v>139</v>
      </c>
      <c r="H503" s="66">
        <v>21773.3</v>
      </c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28"/>
    </row>
    <row r="504" spans="2:19" ht="36">
      <c r="B504" s="11" t="s">
        <v>251</v>
      </c>
      <c r="C504" s="12" t="s">
        <v>119</v>
      </c>
      <c r="D504" s="12"/>
      <c r="E504" s="12"/>
      <c r="F504" s="12"/>
      <c r="G504" s="12"/>
      <c r="H504" s="22">
        <f>H505</f>
        <v>2539.8</v>
      </c>
      <c r="I504" s="40" t="e">
        <f aca="true" t="shared" si="180" ref="I504:R504">I505</f>
        <v>#REF!</v>
      </c>
      <c r="J504" s="40" t="e">
        <f t="shared" si="180"/>
        <v>#REF!</v>
      </c>
      <c r="K504" s="40" t="e">
        <f t="shared" si="180"/>
        <v>#REF!</v>
      </c>
      <c r="L504" s="40" t="e">
        <f t="shared" si="180"/>
        <v>#REF!</v>
      </c>
      <c r="M504" s="40" t="e">
        <f t="shared" si="180"/>
        <v>#REF!</v>
      </c>
      <c r="N504" s="40" t="e">
        <f t="shared" si="180"/>
        <v>#REF!</v>
      </c>
      <c r="O504" s="40" t="e">
        <f t="shared" si="180"/>
        <v>#REF!</v>
      </c>
      <c r="P504" s="40" t="e">
        <f t="shared" si="180"/>
        <v>#REF!</v>
      </c>
      <c r="Q504" s="40" t="e">
        <f t="shared" si="180"/>
        <v>#REF!</v>
      </c>
      <c r="R504" s="40" t="e">
        <f t="shared" si="180"/>
        <v>#REF!</v>
      </c>
      <c r="S504" s="28"/>
    </row>
    <row r="505" spans="2:19" ht="24">
      <c r="B505" s="11" t="s">
        <v>63</v>
      </c>
      <c r="C505" s="12" t="s">
        <v>119</v>
      </c>
      <c r="D505" s="12" t="s">
        <v>23</v>
      </c>
      <c r="E505" s="12"/>
      <c r="F505" s="12"/>
      <c r="G505" s="12"/>
      <c r="H505" s="22">
        <f>H506</f>
        <v>2539.8</v>
      </c>
      <c r="I505" s="57" t="e">
        <f aca="true" t="shared" si="181" ref="I505:R505">I506</f>
        <v>#REF!</v>
      </c>
      <c r="J505" s="57" t="e">
        <f t="shared" si="181"/>
        <v>#REF!</v>
      </c>
      <c r="K505" s="57" t="e">
        <f t="shared" si="181"/>
        <v>#REF!</v>
      </c>
      <c r="L505" s="57" t="e">
        <f t="shared" si="181"/>
        <v>#REF!</v>
      </c>
      <c r="M505" s="57" t="e">
        <f t="shared" si="181"/>
        <v>#REF!</v>
      </c>
      <c r="N505" s="57" t="e">
        <f t="shared" si="181"/>
        <v>#REF!</v>
      </c>
      <c r="O505" s="57" t="e">
        <f t="shared" si="181"/>
        <v>#REF!</v>
      </c>
      <c r="P505" s="57" t="e">
        <f t="shared" si="181"/>
        <v>#REF!</v>
      </c>
      <c r="Q505" s="57" t="e">
        <f t="shared" si="181"/>
        <v>#REF!</v>
      </c>
      <c r="R505" s="57" t="e">
        <f t="shared" si="181"/>
        <v>#REF!</v>
      </c>
      <c r="S505" s="28"/>
    </row>
    <row r="506" spans="2:19" ht="12.75">
      <c r="B506" s="13" t="s">
        <v>6</v>
      </c>
      <c r="C506" s="14" t="s">
        <v>119</v>
      </c>
      <c r="D506" s="14" t="s">
        <v>23</v>
      </c>
      <c r="E506" s="14" t="s">
        <v>16</v>
      </c>
      <c r="F506" s="14"/>
      <c r="G506" s="14"/>
      <c r="H506" s="22">
        <f>H507</f>
        <v>2539.8</v>
      </c>
      <c r="I506" s="57" t="e">
        <f>I507+#REF!+#REF!</f>
        <v>#REF!</v>
      </c>
      <c r="J506" s="57" t="e">
        <f>J507+#REF!+#REF!</f>
        <v>#REF!</v>
      </c>
      <c r="K506" s="57" t="e">
        <f>K507+#REF!+#REF!</f>
        <v>#REF!</v>
      </c>
      <c r="L506" s="57" t="e">
        <f>L507+#REF!+#REF!</f>
        <v>#REF!</v>
      </c>
      <c r="M506" s="57" t="e">
        <f>M507+#REF!+#REF!</f>
        <v>#REF!</v>
      </c>
      <c r="N506" s="57" t="e">
        <f>N507+#REF!+#REF!</f>
        <v>#REF!</v>
      </c>
      <c r="O506" s="57" t="e">
        <f>O507+#REF!+#REF!</f>
        <v>#REF!</v>
      </c>
      <c r="P506" s="57" t="e">
        <f>P507+#REF!+#REF!</f>
        <v>#REF!</v>
      </c>
      <c r="Q506" s="57" t="e">
        <f>Q507+#REF!+#REF!</f>
        <v>#REF!</v>
      </c>
      <c r="R506" s="57" t="e">
        <f>R507+#REF!+#REF!</f>
        <v>#REF!</v>
      </c>
      <c r="S506" s="28"/>
    </row>
    <row r="507" spans="2:19" ht="12.75">
      <c r="B507" s="13" t="s">
        <v>120</v>
      </c>
      <c r="C507" s="14" t="s">
        <v>119</v>
      </c>
      <c r="D507" s="14" t="s">
        <v>23</v>
      </c>
      <c r="E507" s="14" t="s">
        <v>16</v>
      </c>
      <c r="F507" s="14" t="s">
        <v>121</v>
      </c>
      <c r="G507" s="14"/>
      <c r="H507" s="22">
        <f>H508+H517+H521+H524+H527</f>
        <v>2539.8</v>
      </c>
      <c r="I507" s="22">
        <f aca="true" t="shared" si="182" ref="I507:R507">I508+I517+I521+I524+I527</f>
        <v>0</v>
      </c>
      <c r="J507" s="22">
        <f t="shared" si="182"/>
        <v>0</v>
      </c>
      <c r="K507" s="22">
        <f t="shared" si="182"/>
        <v>0</v>
      </c>
      <c r="L507" s="22">
        <f t="shared" si="182"/>
        <v>0</v>
      </c>
      <c r="M507" s="22">
        <f t="shared" si="182"/>
        <v>0</v>
      </c>
      <c r="N507" s="22">
        <f t="shared" si="182"/>
        <v>0</v>
      </c>
      <c r="O507" s="22">
        <f t="shared" si="182"/>
        <v>0</v>
      </c>
      <c r="P507" s="22">
        <f t="shared" si="182"/>
        <v>0</v>
      </c>
      <c r="Q507" s="22">
        <f t="shared" si="182"/>
        <v>0</v>
      </c>
      <c r="R507" s="22">
        <f t="shared" si="182"/>
        <v>0</v>
      </c>
      <c r="S507" s="28"/>
    </row>
    <row r="508" spans="2:19" ht="22.5">
      <c r="B508" s="13" t="s">
        <v>57</v>
      </c>
      <c r="C508" s="14" t="s">
        <v>119</v>
      </c>
      <c r="D508" s="14" t="s">
        <v>23</v>
      </c>
      <c r="E508" s="14" t="s">
        <v>16</v>
      </c>
      <c r="F508" s="14" t="s">
        <v>122</v>
      </c>
      <c r="G508" s="14"/>
      <c r="H508" s="22">
        <f>H509+H511+H514</f>
        <v>2150.7000000000003</v>
      </c>
      <c r="I508" s="22">
        <f aca="true" t="shared" si="183" ref="I508:R508">I509+I511+I514</f>
        <v>0</v>
      </c>
      <c r="J508" s="22">
        <f t="shared" si="183"/>
        <v>0</v>
      </c>
      <c r="K508" s="22">
        <f t="shared" si="183"/>
        <v>0</v>
      </c>
      <c r="L508" s="22">
        <f t="shared" si="183"/>
        <v>0</v>
      </c>
      <c r="M508" s="22">
        <f t="shared" si="183"/>
        <v>0</v>
      </c>
      <c r="N508" s="22">
        <f t="shared" si="183"/>
        <v>0</v>
      </c>
      <c r="O508" s="22">
        <f t="shared" si="183"/>
        <v>0</v>
      </c>
      <c r="P508" s="22">
        <f t="shared" si="183"/>
        <v>0</v>
      </c>
      <c r="Q508" s="22">
        <f t="shared" si="183"/>
        <v>0</v>
      </c>
      <c r="R508" s="22">
        <f t="shared" si="183"/>
        <v>0</v>
      </c>
      <c r="S508" s="28"/>
    </row>
    <row r="509" spans="2:19" ht="12.75">
      <c r="B509" s="15" t="s">
        <v>174</v>
      </c>
      <c r="C509" s="14" t="s">
        <v>119</v>
      </c>
      <c r="D509" s="14" t="s">
        <v>23</v>
      </c>
      <c r="E509" s="14" t="s">
        <v>16</v>
      </c>
      <c r="F509" s="14" t="s">
        <v>122</v>
      </c>
      <c r="G509" s="18" t="s">
        <v>175</v>
      </c>
      <c r="H509" s="22">
        <f>H510</f>
        <v>1996.5</v>
      </c>
      <c r="I509" s="22">
        <f aca="true" t="shared" si="184" ref="I509:R509">I510</f>
        <v>0</v>
      </c>
      <c r="J509" s="22">
        <f t="shared" si="184"/>
        <v>0</v>
      </c>
      <c r="K509" s="22">
        <f t="shared" si="184"/>
        <v>0</v>
      </c>
      <c r="L509" s="22">
        <f t="shared" si="184"/>
        <v>0</v>
      </c>
      <c r="M509" s="22">
        <f t="shared" si="184"/>
        <v>0</v>
      </c>
      <c r="N509" s="22">
        <f t="shared" si="184"/>
        <v>0</v>
      </c>
      <c r="O509" s="22">
        <f t="shared" si="184"/>
        <v>0</v>
      </c>
      <c r="P509" s="22">
        <f t="shared" si="184"/>
        <v>0</v>
      </c>
      <c r="Q509" s="22">
        <f t="shared" si="184"/>
        <v>0</v>
      </c>
      <c r="R509" s="22">
        <f t="shared" si="184"/>
        <v>0</v>
      </c>
      <c r="S509" s="28"/>
    </row>
    <row r="510" spans="2:19" ht="22.5">
      <c r="B510" s="15" t="s">
        <v>316</v>
      </c>
      <c r="C510" s="14" t="s">
        <v>119</v>
      </c>
      <c r="D510" s="14" t="s">
        <v>23</v>
      </c>
      <c r="E510" s="14" t="s">
        <v>16</v>
      </c>
      <c r="F510" s="14" t="s">
        <v>122</v>
      </c>
      <c r="G510" s="18" t="s">
        <v>176</v>
      </c>
      <c r="H510" s="30">
        <v>1996.5</v>
      </c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</row>
    <row r="511" spans="2:19" ht="22.5">
      <c r="B511" s="13" t="s">
        <v>319</v>
      </c>
      <c r="C511" s="14" t="s">
        <v>119</v>
      </c>
      <c r="D511" s="14" t="s">
        <v>23</v>
      </c>
      <c r="E511" s="14" t="s">
        <v>16</v>
      </c>
      <c r="F511" s="14" t="s">
        <v>122</v>
      </c>
      <c r="G511" s="14" t="s">
        <v>149</v>
      </c>
      <c r="H511" s="22">
        <f>H512+H513</f>
        <v>153.39999999999998</v>
      </c>
      <c r="I511" s="22">
        <f aca="true" t="shared" si="185" ref="I511:R511">I512+I513</f>
        <v>0</v>
      </c>
      <c r="J511" s="22">
        <f t="shared" si="185"/>
        <v>0</v>
      </c>
      <c r="K511" s="22">
        <f t="shared" si="185"/>
        <v>0</v>
      </c>
      <c r="L511" s="22">
        <f t="shared" si="185"/>
        <v>0</v>
      </c>
      <c r="M511" s="22">
        <f t="shared" si="185"/>
        <v>0</v>
      </c>
      <c r="N511" s="22">
        <f t="shared" si="185"/>
        <v>0</v>
      </c>
      <c r="O511" s="22">
        <f t="shared" si="185"/>
        <v>0</v>
      </c>
      <c r="P511" s="22">
        <f t="shared" si="185"/>
        <v>0</v>
      </c>
      <c r="Q511" s="22">
        <f t="shared" si="185"/>
        <v>0</v>
      </c>
      <c r="R511" s="22">
        <f t="shared" si="185"/>
        <v>0</v>
      </c>
      <c r="S511" s="28"/>
    </row>
    <row r="512" spans="2:19" ht="22.5">
      <c r="B512" s="13" t="s">
        <v>150</v>
      </c>
      <c r="C512" s="14" t="s">
        <v>119</v>
      </c>
      <c r="D512" s="14" t="s">
        <v>23</v>
      </c>
      <c r="E512" s="14" t="s">
        <v>16</v>
      </c>
      <c r="F512" s="14" t="s">
        <v>122</v>
      </c>
      <c r="G512" s="14" t="s">
        <v>151</v>
      </c>
      <c r="H512" s="22">
        <v>34.3</v>
      </c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</row>
    <row r="513" spans="2:19" ht="22.5">
      <c r="B513" s="45" t="s">
        <v>318</v>
      </c>
      <c r="C513" s="14" t="s">
        <v>119</v>
      </c>
      <c r="D513" s="14" t="s">
        <v>23</v>
      </c>
      <c r="E513" s="14" t="s">
        <v>16</v>
      </c>
      <c r="F513" s="14" t="s">
        <v>122</v>
      </c>
      <c r="G513" s="14" t="s">
        <v>152</v>
      </c>
      <c r="H513" s="22">
        <v>119.1</v>
      </c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</row>
    <row r="514" spans="2:19" ht="12.75">
      <c r="B514" s="13" t="s">
        <v>153</v>
      </c>
      <c r="C514" s="14" t="s">
        <v>119</v>
      </c>
      <c r="D514" s="14" t="s">
        <v>23</v>
      </c>
      <c r="E514" s="14" t="s">
        <v>16</v>
      </c>
      <c r="F514" s="14" t="s">
        <v>122</v>
      </c>
      <c r="G514" s="14" t="s">
        <v>154</v>
      </c>
      <c r="H514" s="22">
        <f>H516+H515</f>
        <v>0.7999999999999999</v>
      </c>
      <c r="I514" s="22">
        <f aca="true" t="shared" si="186" ref="I514:R514">I516</f>
        <v>0</v>
      </c>
      <c r="J514" s="22">
        <f t="shared" si="186"/>
        <v>0</v>
      </c>
      <c r="K514" s="22">
        <f t="shared" si="186"/>
        <v>0</v>
      </c>
      <c r="L514" s="22">
        <f t="shared" si="186"/>
        <v>0</v>
      </c>
      <c r="M514" s="22">
        <f t="shared" si="186"/>
        <v>0</v>
      </c>
      <c r="N514" s="22">
        <f t="shared" si="186"/>
        <v>0</v>
      </c>
      <c r="O514" s="22">
        <f t="shared" si="186"/>
        <v>0</v>
      </c>
      <c r="P514" s="22">
        <f t="shared" si="186"/>
        <v>0</v>
      </c>
      <c r="Q514" s="22">
        <f t="shared" si="186"/>
        <v>0</v>
      </c>
      <c r="R514" s="22">
        <f t="shared" si="186"/>
        <v>0</v>
      </c>
      <c r="S514" s="28"/>
    </row>
    <row r="515" spans="2:19" ht="22.5">
      <c r="B515" s="13" t="s">
        <v>155</v>
      </c>
      <c r="C515" s="14" t="s">
        <v>119</v>
      </c>
      <c r="D515" s="14" t="s">
        <v>23</v>
      </c>
      <c r="E515" s="14" t="s">
        <v>16</v>
      </c>
      <c r="F515" s="14" t="s">
        <v>122</v>
      </c>
      <c r="G515" s="14" t="s">
        <v>156</v>
      </c>
      <c r="H515" s="22">
        <v>0.1</v>
      </c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</row>
    <row r="516" spans="2:19" ht="12.75">
      <c r="B516" s="13" t="s">
        <v>157</v>
      </c>
      <c r="C516" s="14" t="s">
        <v>119</v>
      </c>
      <c r="D516" s="14" t="s">
        <v>23</v>
      </c>
      <c r="E516" s="14" t="s">
        <v>16</v>
      </c>
      <c r="F516" s="14" t="s">
        <v>122</v>
      </c>
      <c r="G516" s="14" t="s">
        <v>158</v>
      </c>
      <c r="H516" s="22">
        <v>0.7</v>
      </c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</row>
    <row r="517" spans="2:19" ht="22.5">
      <c r="B517" s="13" t="s">
        <v>234</v>
      </c>
      <c r="C517" s="14" t="s">
        <v>119</v>
      </c>
      <c r="D517" s="14" t="s">
        <v>23</v>
      </c>
      <c r="E517" s="14" t="s">
        <v>16</v>
      </c>
      <c r="F517" s="14" t="s">
        <v>239</v>
      </c>
      <c r="G517" s="14" t="s">
        <v>32</v>
      </c>
      <c r="H517" s="22">
        <f>H518</f>
        <v>90</v>
      </c>
      <c r="I517" s="22">
        <f aca="true" t="shared" si="187" ref="I517:R517">I518</f>
        <v>0</v>
      </c>
      <c r="J517" s="22">
        <f t="shared" si="187"/>
        <v>0</v>
      </c>
      <c r="K517" s="22">
        <f t="shared" si="187"/>
        <v>0</v>
      </c>
      <c r="L517" s="22">
        <f t="shared" si="187"/>
        <v>0</v>
      </c>
      <c r="M517" s="22">
        <f t="shared" si="187"/>
        <v>0</v>
      </c>
      <c r="N517" s="22">
        <f t="shared" si="187"/>
        <v>0</v>
      </c>
      <c r="O517" s="22">
        <f t="shared" si="187"/>
        <v>0</v>
      </c>
      <c r="P517" s="22">
        <f t="shared" si="187"/>
        <v>0</v>
      </c>
      <c r="Q517" s="22">
        <f t="shared" si="187"/>
        <v>0</v>
      </c>
      <c r="R517" s="22">
        <f t="shared" si="187"/>
        <v>0</v>
      </c>
      <c r="S517" s="28"/>
    </row>
    <row r="518" spans="2:19" ht="12.75">
      <c r="B518" s="13" t="s">
        <v>180</v>
      </c>
      <c r="C518" s="14" t="s">
        <v>119</v>
      </c>
      <c r="D518" s="14" t="s">
        <v>23</v>
      </c>
      <c r="E518" s="14" t="s">
        <v>16</v>
      </c>
      <c r="F518" s="18" t="s">
        <v>239</v>
      </c>
      <c r="G518" s="14" t="s">
        <v>175</v>
      </c>
      <c r="H518" s="22">
        <f>H519+H520</f>
        <v>90</v>
      </c>
      <c r="I518" s="22">
        <f aca="true" t="shared" si="188" ref="I518:R518">I519+I520</f>
        <v>0</v>
      </c>
      <c r="J518" s="22">
        <f t="shared" si="188"/>
        <v>0</v>
      </c>
      <c r="K518" s="22">
        <f t="shared" si="188"/>
        <v>0</v>
      </c>
      <c r="L518" s="22">
        <f t="shared" si="188"/>
        <v>0</v>
      </c>
      <c r="M518" s="22">
        <f t="shared" si="188"/>
        <v>0</v>
      </c>
      <c r="N518" s="22">
        <f t="shared" si="188"/>
        <v>0</v>
      </c>
      <c r="O518" s="22">
        <f t="shared" si="188"/>
        <v>0</v>
      </c>
      <c r="P518" s="22">
        <f t="shared" si="188"/>
        <v>0</v>
      </c>
      <c r="Q518" s="22">
        <f t="shared" si="188"/>
        <v>0</v>
      </c>
      <c r="R518" s="22">
        <f t="shared" si="188"/>
        <v>0</v>
      </c>
      <c r="S518" s="28"/>
    </row>
    <row r="519" spans="2:19" ht="22.5">
      <c r="B519" s="13" t="s">
        <v>317</v>
      </c>
      <c r="C519" s="14" t="s">
        <v>119</v>
      </c>
      <c r="D519" s="14" t="s">
        <v>23</v>
      </c>
      <c r="E519" s="14" t="s">
        <v>16</v>
      </c>
      <c r="F519" s="18" t="s">
        <v>239</v>
      </c>
      <c r="G519" s="14" t="s">
        <v>179</v>
      </c>
      <c r="H519" s="22">
        <v>75.6</v>
      </c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</row>
    <row r="520" spans="2:19" ht="22.5">
      <c r="B520" s="13" t="s">
        <v>325</v>
      </c>
      <c r="C520" s="14" t="s">
        <v>119</v>
      </c>
      <c r="D520" s="14" t="s">
        <v>23</v>
      </c>
      <c r="E520" s="14" t="s">
        <v>16</v>
      </c>
      <c r="F520" s="18" t="s">
        <v>239</v>
      </c>
      <c r="G520" s="14" t="s">
        <v>210</v>
      </c>
      <c r="H520" s="22">
        <v>14.4</v>
      </c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</row>
    <row r="521" spans="2:19" ht="12.75">
      <c r="B521" s="13" t="s">
        <v>145</v>
      </c>
      <c r="C521" s="14" t="s">
        <v>119</v>
      </c>
      <c r="D521" s="14" t="s">
        <v>23</v>
      </c>
      <c r="E521" s="14" t="s">
        <v>16</v>
      </c>
      <c r="F521" s="14" t="s">
        <v>238</v>
      </c>
      <c r="G521" s="14"/>
      <c r="H521" s="22">
        <f>H522</f>
        <v>270.3</v>
      </c>
      <c r="I521" s="22">
        <f aca="true" t="shared" si="189" ref="I521:R522">I522</f>
        <v>0</v>
      </c>
      <c r="J521" s="22">
        <f t="shared" si="189"/>
        <v>0</v>
      </c>
      <c r="K521" s="22">
        <f t="shared" si="189"/>
        <v>0</v>
      </c>
      <c r="L521" s="22">
        <f t="shared" si="189"/>
        <v>0</v>
      </c>
      <c r="M521" s="22">
        <f t="shared" si="189"/>
        <v>0</v>
      </c>
      <c r="N521" s="22">
        <f t="shared" si="189"/>
        <v>0</v>
      </c>
      <c r="O521" s="22">
        <f t="shared" si="189"/>
        <v>0</v>
      </c>
      <c r="P521" s="22">
        <f t="shared" si="189"/>
        <v>0</v>
      </c>
      <c r="Q521" s="22">
        <f t="shared" si="189"/>
        <v>0</v>
      </c>
      <c r="R521" s="22">
        <f t="shared" si="189"/>
        <v>0</v>
      </c>
      <c r="S521" s="28"/>
    </row>
    <row r="522" spans="2:19" ht="22.5">
      <c r="B522" s="13" t="s">
        <v>319</v>
      </c>
      <c r="C522" s="14" t="s">
        <v>119</v>
      </c>
      <c r="D522" s="14" t="s">
        <v>23</v>
      </c>
      <c r="E522" s="14" t="s">
        <v>16</v>
      </c>
      <c r="F522" s="14" t="s">
        <v>238</v>
      </c>
      <c r="G522" s="14" t="s">
        <v>149</v>
      </c>
      <c r="H522" s="30">
        <f>H523</f>
        <v>270.3</v>
      </c>
      <c r="I522" s="30">
        <f t="shared" si="189"/>
        <v>0</v>
      </c>
      <c r="J522" s="30">
        <f t="shared" si="189"/>
        <v>0</v>
      </c>
      <c r="K522" s="30">
        <f t="shared" si="189"/>
        <v>0</v>
      </c>
      <c r="L522" s="30">
        <f t="shared" si="189"/>
        <v>0</v>
      </c>
      <c r="M522" s="30">
        <f t="shared" si="189"/>
        <v>0</v>
      </c>
      <c r="N522" s="30">
        <f t="shared" si="189"/>
        <v>0</v>
      </c>
      <c r="O522" s="30">
        <f t="shared" si="189"/>
        <v>0</v>
      </c>
      <c r="P522" s="30">
        <f t="shared" si="189"/>
        <v>0</v>
      </c>
      <c r="Q522" s="30">
        <f t="shared" si="189"/>
        <v>0</v>
      </c>
      <c r="R522" s="30">
        <f t="shared" si="189"/>
        <v>0</v>
      </c>
      <c r="S522" s="28"/>
    </row>
    <row r="523" spans="2:19" ht="22.5">
      <c r="B523" s="45" t="s">
        <v>318</v>
      </c>
      <c r="C523" s="14" t="s">
        <v>119</v>
      </c>
      <c r="D523" s="14" t="s">
        <v>23</v>
      </c>
      <c r="E523" s="14" t="s">
        <v>16</v>
      </c>
      <c r="F523" s="14" t="s">
        <v>238</v>
      </c>
      <c r="G523" s="14" t="s">
        <v>152</v>
      </c>
      <c r="H523" s="22">
        <v>270.3</v>
      </c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</row>
    <row r="524" spans="2:19" ht="12.75">
      <c r="B524" s="15" t="s">
        <v>82</v>
      </c>
      <c r="C524" s="14" t="s">
        <v>119</v>
      </c>
      <c r="D524" s="14" t="s">
        <v>23</v>
      </c>
      <c r="E524" s="14" t="s">
        <v>16</v>
      </c>
      <c r="F524" s="14" t="s">
        <v>240</v>
      </c>
      <c r="G524" s="14"/>
      <c r="H524" s="22">
        <f>H525</f>
        <v>27.6</v>
      </c>
      <c r="I524" s="22">
        <f aca="true" t="shared" si="190" ref="I524:R525">I525</f>
        <v>0</v>
      </c>
      <c r="J524" s="22">
        <f t="shared" si="190"/>
        <v>0</v>
      </c>
      <c r="K524" s="22">
        <f t="shared" si="190"/>
        <v>0</v>
      </c>
      <c r="L524" s="22">
        <f t="shared" si="190"/>
        <v>0</v>
      </c>
      <c r="M524" s="22">
        <f t="shared" si="190"/>
        <v>0</v>
      </c>
      <c r="N524" s="22">
        <f t="shared" si="190"/>
        <v>0</v>
      </c>
      <c r="O524" s="22">
        <f t="shared" si="190"/>
        <v>0</v>
      </c>
      <c r="P524" s="22">
        <f t="shared" si="190"/>
        <v>0</v>
      </c>
      <c r="Q524" s="22">
        <f t="shared" si="190"/>
        <v>0</v>
      </c>
      <c r="R524" s="22">
        <f t="shared" si="190"/>
        <v>0</v>
      </c>
      <c r="S524" s="28"/>
    </row>
    <row r="525" spans="2:19" ht="22.5">
      <c r="B525" s="13" t="s">
        <v>319</v>
      </c>
      <c r="C525" s="14" t="s">
        <v>119</v>
      </c>
      <c r="D525" s="14" t="s">
        <v>23</v>
      </c>
      <c r="E525" s="14" t="s">
        <v>16</v>
      </c>
      <c r="F525" s="14" t="s">
        <v>240</v>
      </c>
      <c r="G525" s="14" t="s">
        <v>149</v>
      </c>
      <c r="H525" s="30">
        <f>H526</f>
        <v>27.6</v>
      </c>
      <c r="I525" s="30">
        <f t="shared" si="190"/>
        <v>0</v>
      </c>
      <c r="J525" s="30">
        <f t="shared" si="190"/>
        <v>0</v>
      </c>
      <c r="K525" s="30">
        <f t="shared" si="190"/>
        <v>0</v>
      </c>
      <c r="L525" s="30">
        <f t="shared" si="190"/>
        <v>0</v>
      </c>
      <c r="M525" s="30">
        <f t="shared" si="190"/>
        <v>0</v>
      </c>
      <c r="N525" s="30">
        <f t="shared" si="190"/>
        <v>0</v>
      </c>
      <c r="O525" s="30">
        <f t="shared" si="190"/>
        <v>0</v>
      </c>
      <c r="P525" s="30">
        <f t="shared" si="190"/>
        <v>0</v>
      </c>
      <c r="Q525" s="30">
        <f t="shared" si="190"/>
        <v>0</v>
      </c>
      <c r="R525" s="30">
        <f t="shared" si="190"/>
        <v>0</v>
      </c>
      <c r="S525" s="28"/>
    </row>
    <row r="526" spans="2:19" ht="22.5">
      <c r="B526" s="45" t="s">
        <v>318</v>
      </c>
      <c r="C526" s="14" t="s">
        <v>119</v>
      </c>
      <c r="D526" s="14" t="s">
        <v>23</v>
      </c>
      <c r="E526" s="14" t="s">
        <v>16</v>
      </c>
      <c r="F526" s="14" t="s">
        <v>240</v>
      </c>
      <c r="G526" s="14" t="s">
        <v>152</v>
      </c>
      <c r="H526" s="22">
        <v>27.6</v>
      </c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</row>
    <row r="527" spans="2:19" ht="12.75">
      <c r="B527" s="15" t="s">
        <v>83</v>
      </c>
      <c r="C527" s="14" t="s">
        <v>119</v>
      </c>
      <c r="D527" s="14" t="s">
        <v>23</v>
      </c>
      <c r="E527" s="14" t="s">
        <v>16</v>
      </c>
      <c r="F527" s="14" t="s">
        <v>241</v>
      </c>
      <c r="G527" s="14" t="s">
        <v>32</v>
      </c>
      <c r="H527" s="22">
        <f>H528</f>
        <v>1.2</v>
      </c>
      <c r="I527" s="22">
        <f aca="true" t="shared" si="191" ref="I527:R528">I528</f>
        <v>0</v>
      </c>
      <c r="J527" s="22">
        <f t="shared" si="191"/>
        <v>0</v>
      </c>
      <c r="K527" s="22">
        <f t="shared" si="191"/>
        <v>0</v>
      </c>
      <c r="L527" s="22">
        <f t="shared" si="191"/>
        <v>0</v>
      </c>
      <c r="M527" s="22">
        <f t="shared" si="191"/>
        <v>0</v>
      </c>
      <c r="N527" s="22">
        <f t="shared" si="191"/>
        <v>0</v>
      </c>
      <c r="O527" s="22">
        <f t="shared" si="191"/>
        <v>0</v>
      </c>
      <c r="P527" s="22">
        <f t="shared" si="191"/>
        <v>0</v>
      </c>
      <c r="Q527" s="22">
        <f t="shared" si="191"/>
        <v>0</v>
      </c>
      <c r="R527" s="22">
        <f t="shared" si="191"/>
        <v>0</v>
      </c>
      <c r="S527" s="28"/>
    </row>
    <row r="528" spans="2:19" ht="22.5">
      <c r="B528" s="13" t="s">
        <v>319</v>
      </c>
      <c r="C528" s="14" t="s">
        <v>119</v>
      </c>
      <c r="D528" s="14" t="s">
        <v>23</v>
      </c>
      <c r="E528" s="14" t="s">
        <v>16</v>
      </c>
      <c r="F528" s="14" t="s">
        <v>241</v>
      </c>
      <c r="G528" s="14" t="s">
        <v>149</v>
      </c>
      <c r="H528" s="30">
        <f>H529</f>
        <v>1.2</v>
      </c>
      <c r="I528" s="30">
        <f t="shared" si="191"/>
        <v>0</v>
      </c>
      <c r="J528" s="30">
        <f t="shared" si="191"/>
        <v>0</v>
      </c>
      <c r="K528" s="30">
        <f t="shared" si="191"/>
        <v>0</v>
      </c>
      <c r="L528" s="30">
        <f t="shared" si="191"/>
        <v>0</v>
      </c>
      <c r="M528" s="30">
        <f t="shared" si="191"/>
        <v>0</v>
      </c>
      <c r="N528" s="30">
        <f t="shared" si="191"/>
        <v>0</v>
      </c>
      <c r="O528" s="30">
        <f t="shared" si="191"/>
        <v>0</v>
      </c>
      <c r="P528" s="30">
        <f t="shared" si="191"/>
        <v>0</v>
      </c>
      <c r="Q528" s="30">
        <f t="shared" si="191"/>
        <v>0</v>
      </c>
      <c r="R528" s="30">
        <f t="shared" si="191"/>
        <v>0</v>
      </c>
      <c r="S528" s="28"/>
    </row>
    <row r="529" spans="2:19" ht="22.5">
      <c r="B529" s="13" t="s">
        <v>318</v>
      </c>
      <c r="C529" s="14" t="s">
        <v>119</v>
      </c>
      <c r="D529" s="14" t="s">
        <v>23</v>
      </c>
      <c r="E529" s="14" t="s">
        <v>16</v>
      </c>
      <c r="F529" s="14" t="s">
        <v>241</v>
      </c>
      <c r="G529" s="14" t="s">
        <v>152</v>
      </c>
      <c r="H529" s="66">
        <v>1.2</v>
      </c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</row>
    <row r="530" spans="2:19" ht="12.75">
      <c r="B530" s="20"/>
      <c r="C530" s="20"/>
      <c r="D530" s="20"/>
      <c r="E530" s="20"/>
      <c r="F530" s="20"/>
      <c r="G530" s="20"/>
      <c r="H530" s="65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</row>
    <row r="531" spans="2:19" ht="12.75">
      <c r="B531" s="20"/>
      <c r="C531" s="20"/>
      <c r="D531" s="20"/>
      <c r="E531" s="20"/>
      <c r="F531" s="20"/>
      <c r="G531" s="20"/>
      <c r="H531" s="65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</row>
    <row r="532" spans="2:19" ht="12.75">
      <c r="B532" s="20"/>
      <c r="C532" s="20"/>
      <c r="D532" s="20"/>
      <c r="E532" s="20"/>
      <c r="F532" s="20"/>
      <c r="G532" s="20"/>
      <c r="H532" s="65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</row>
    <row r="533" spans="2:19" ht="12.75">
      <c r="B533" s="20"/>
      <c r="C533" s="20"/>
      <c r="D533" s="20"/>
      <c r="E533" s="20"/>
      <c r="F533" s="20"/>
      <c r="G533" s="20"/>
      <c r="H533" s="65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</row>
    <row r="534" spans="2:19" ht="12.75">
      <c r="B534" s="20"/>
      <c r="C534" s="20"/>
      <c r="D534" s="20"/>
      <c r="E534" s="20"/>
      <c r="F534" s="20"/>
      <c r="G534" s="20"/>
      <c r="H534" s="65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</row>
    <row r="535" spans="2:19" ht="12.75">
      <c r="B535" s="20"/>
      <c r="C535" s="20"/>
      <c r="D535" s="20"/>
      <c r="E535" s="20"/>
      <c r="F535" s="20"/>
      <c r="G535" s="20"/>
      <c r="H535" s="65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</row>
    <row r="536" spans="2:19" ht="12.75">
      <c r="B536" s="20"/>
      <c r="C536" s="20"/>
      <c r="D536" s="20"/>
      <c r="E536" s="20"/>
      <c r="F536" s="20"/>
      <c r="G536" s="20"/>
      <c r="H536" s="65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</row>
    <row r="537" spans="2:19" ht="12.75">
      <c r="B537" s="20"/>
      <c r="C537" s="20"/>
      <c r="D537" s="20"/>
      <c r="E537" s="20"/>
      <c r="F537" s="20"/>
      <c r="G537" s="20"/>
      <c r="H537" s="65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</row>
    <row r="538" spans="2:19" ht="12.75">
      <c r="B538" s="20"/>
      <c r="C538" s="20"/>
      <c r="D538" s="20"/>
      <c r="E538" s="20"/>
      <c r="F538" s="20"/>
      <c r="G538" s="20"/>
      <c r="H538" s="65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</row>
    <row r="539" spans="2:19" ht="12.75">
      <c r="B539" s="20"/>
      <c r="C539" s="20"/>
      <c r="D539" s="20"/>
      <c r="E539" s="20"/>
      <c r="F539" s="20"/>
      <c r="G539" s="20"/>
      <c r="H539" s="65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</row>
    <row r="540" spans="2:18" ht="12.75">
      <c r="B540" s="20"/>
      <c r="C540" s="20"/>
      <c r="D540" s="20"/>
      <c r="E540" s="20"/>
      <c r="F540" s="20"/>
      <c r="G540" s="20"/>
      <c r="H540" s="65"/>
      <c r="I540" s="28"/>
      <c r="J540" s="28"/>
      <c r="K540" s="28"/>
      <c r="L540" s="28"/>
      <c r="M540" s="28"/>
      <c r="N540" s="28"/>
      <c r="O540" s="28"/>
      <c r="P540" s="28"/>
      <c r="Q540" s="28"/>
      <c r="R540" s="28"/>
    </row>
    <row r="541" spans="2:18" ht="12.75">
      <c r="B541" s="20"/>
      <c r="C541" s="20"/>
      <c r="D541" s="20"/>
      <c r="E541" s="20"/>
      <c r="F541" s="20"/>
      <c r="G541" s="20"/>
      <c r="H541" s="65"/>
      <c r="I541" s="28"/>
      <c r="J541" s="28"/>
      <c r="K541" s="28"/>
      <c r="L541" s="28"/>
      <c r="M541" s="28"/>
      <c r="N541" s="28"/>
      <c r="O541" s="28"/>
      <c r="P541" s="28"/>
      <c r="Q541" s="28"/>
      <c r="R541" s="28"/>
    </row>
    <row r="542" spans="2:18" ht="12.75">
      <c r="B542" s="20"/>
      <c r="C542" s="20"/>
      <c r="D542" s="20"/>
      <c r="E542" s="20"/>
      <c r="F542" s="20"/>
      <c r="G542" s="20"/>
      <c r="H542" s="65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2:18" ht="12.75">
      <c r="B543" s="20"/>
      <c r="C543" s="20"/>
      <c r="D543" s="20"/>
      <c r="E543" s="20"/>
      <c r="F543" s="20"/>
      <c r="G543" s="20"/>
      <c r="H543" s="65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2:18" ht="12.75">
      <c r="B544" s="20"/>
      <c r="C544" s="20"/>
      <c r="D544" s="20"/>
      <c r="E544" s="20"/>
      <c r="F544" s="20"/>
      <c r="G544" s="20"/>
      <c r="H544" s="65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2:18" ht="12.75">
      <c r="B545" s="20"/>
      <c r="C545" s="20"/>
      <c r="D545" s="20"/>
      <c r="E545" s="20"/>
      <c r="F545" s="20"/>
      <c r="G545" s="20"/>
      <c r="H545" s="65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2:18" ht="12.75">
      <c r="B546" s="20"/>
      <c r="C546" s="20"/>
      <c r="D546" s="20"/>
      <c r="E546" s="20"/>
      <c r="F546" s="20"/>
      <c r="G546" s="20"/>
      <c r="H546" s="65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2:18" ht="12.75">
      <c r="B547" s="20"/>
      <c r="C547" s="20"/>
      <c r="D547" s="20"/>
      <c r="E547" s="20"/>
      <c r="F547" s="20"/>
      <c r="G547" s="20"/>
      <c r="H547" s="65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2:18" ht="12.75">
      <c r="B548" s="20"/>
      <c r="C548" s="20"/>
      <c r="D548" s="20"/>
      <c r="E548" s="20"/>
      <c r="F548" s="20"/>
      <c r="G548" s="20"/>
      <c r="H548" s="65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2:18" ht="12.75">
      <c r="B549" s="20"/>
      <c r="C549" s="20"/>
      <c r="D549" s="20"/>
      <c r="E549" s="20"/>
      <c r="F549" s="20"/>
      <c r="G549" s="20"/>
      <c r="H549" s="65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2:18" ht="12.75">
      <c r="B550" s="20"/>
      <c r="C550" s="20"/>
      <c r="D550" s="20"/>
      <c r="E550" s="20"/>
      <c r="F550" s="20"/>
      <c r="G550" s="20"/>
      <c r="H550" s="65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2:18" ht="12.75">
      <c r="B551" s="20"/>
      <c r="C551" s="20"/>
      <c r="D551" s="20"/>
      <c r="E551" s="20"/>
      <c r="F551" s="20"/>
      <c r="G551" s="20"/>
      <c r="H551" s="65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2:18" ht="12.75">
      <c r="B552" s="20"/>
      <c r="C552" s="20"/>
      <c r="D552" s="20"/>
      <c r="E552" s="20"/>
      <c r="F552" s="20"/>
      <c r="G552" s="20"/>
      <c r="H552" s="65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2:18" ht="12.75">
      <c r="B553" s="20"/>
      <c r="C553" s="20"/>
      <c r="D553" s="20"/>
      <c r="E553" s="20"/>
      <c r="F553" s="20"/>
      <c r="G553" s="20"/>
      <c r="H553" s="29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2:18" ht="12.75">
      <c r="B554" s="20"/>
      <c r="C554" s="20"/>
      <c r="D554" s="20"/>
      <c r="E554" s="20"/>
      <c r="F554" s="20"/>
      <c r="G554" s="20"/>
      <c r="H554" s="65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2:18" ht="12.75">
      <c r="B555" s="20"/>
      <c r="C555" s="20"/>
      <c r="D555" s="20"/>
      <c r="E555" s="20"/>
      <c r="F555" s="20"/>
      <c r="G555" s="20"/>
      <c r="H555" s="65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2:18" ht="12.75">
      <c r="B556" s="20"/>
      <c r="C556" s="20"/>
      <c r="D556" s="20"/>
      <c r="E556" s="20"/>
      <c r="F556" s="20"/>
      <c r="G556" s="20"/>
      <c r="H556" s="65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2:18" ht="12.75">
      <c r="B557" s="20"/>
      <c r="C557" s="20"/>
      <c r="D557" s="20"/>
      <c r="E557" s="20"/>
      <c r="F557" s="20"/>
      <c r="G557" s="20"/>
      <c r="H557" s="29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2:18" ht="12.75">
      <c r="B558" s="20"/>
      <c r="C558" s="20"/>
      <c r="D558" s="20"/>
      <c r="E558" s="20"/>
      <c r="F558" s="20"/>
      <c r="G558" s="20"/>
      <c r="H558" s="29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2:18" ht="12.75">
      <c r="B559" s="20"/>
      <c r="C559" s="20"/>
      <c r="D559" s="20"/>
      <c r="E559" s="20"/>
      <c r="F559" s="20"/>
      <c r="G559" s="20"/>
      <c r="H559" s="29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2:18" ht="12.75">
      <c r="B560" s="20"/>
      <c r="C560" s="20"/>
      <c r="D560" s="20"/>
      <c r="E560" s="20"/>
      <c r="F560" s="20"/>
      <c r="G560" s="20"/>
      <c r="H560" s="29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2:18" ht="12.75">
      <c r="B561" s="20"/>
      <c r="C561" s="20"/>
      <c r="D561" s="20"/>
      <c r="E561" s="20"/>
      <c r="F561" s="20"/>
      <c r="G561" s="20"/>
      <c r="H561" s="65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2:18" ht="12.75">
      <c r="B562" s="20"/>
      <c r="C562" s="20"/>
      <c r="D562" s="20"/>
      <c r="E562" s="20"/>
      <c r="F562" s="20"/>
      <c r="G562" s="20"/>
      <c r="H562" s="29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2:18" ht="12.75">
      <c r="B563" s="20"/>
      <c r="C563" s="20"/>
      <c r="D563" s="20"/>
      <c r="E563" s="20"/>
      <c r="F563" s="20"/>
      <c r="G563" s="20"/>
      <c r="H563" s="29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2:18" ht="12.75">
      <c r="B564" s="20"/>
      <c r="C564" s="20"/>
      <c r="D564" s="20"/>
      <c r="E564" s="20"/>
      <c r="F564" s="20"/>
      <c r="G564" s="20"/>
      <c r="H564" s="29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2:18" ht="12.75">
      <c r="B565" s="20"/>
      <c r="C565" s="20"/>
      <c r="D565" s="20"/>
      <c r="E565" s="20"/>
      <c r="F565" s="20"/>
      <c r="G565" s="20"/>
      <c r="H565" s="29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2:18" ht="12.75">
      <c r="B566" s="20"/>
      <c r="C566" s="20"/>
      <c r="D566" s="20"/>
      <c r="E566" s="20"/>
      <c r="F566" s="20"/>
      <c r="G566" s="20"/>
      <c r="H566" s="29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2:18" ht="12.75">
      <c r="B567" s="20"/>
      <c r="C567" s="20"/>
      <c r="D567" s="20"/>
      <c r="E567" s="20"/>
      <c r="F567" s="20"/>
      <c r="G567" s="20"/>
      <c r="H567" s="29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2:18" ht="12.75">
      <c r="B568" s="20"/>
      <c r="C568" s="20"/>
      <c r="D568" s="20"/>
      <c r="E568" s="20"/>
      <c r="F568" s="20"/>
      <c r="G568" s="20"/>
      <c r="H568" s="29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2:18" ht="12.75">
      <c r="B569" s="20"/>
      <c r="C569" s="20"/>
      <c r="D569" s="20"/>
      <c r="E569" s="20"/>
      <c r="F569" s="20"/>
      <c r="G569" s="20"/>
      <c r="H569" s="29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2:18" ht="12.75">
      <c r="B570" s="20"/>
      <c r="C570" s="20"/>
      <c r="D570" s="20"/>
      <c r="E570" s="20"/>
      <c r="F570" s="20"/>
      <c r="G570" s="20"/>
      <c r="H570" s="29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2:18" ht="12.75">
      <c r="B571" s="20"/>
      <c r="C571" s="20"/>
      <c r="D571" s="20"/>
      <c r="E571" s="20"/>
      <c r="F571" s="20"/>
      <c r="G571" s="20"/>
      <c r="H571" s="29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2:18" ht="12.75">
      <c r="B572" s="20"/>
      <c r="C572" s="20"/>
      <c r="D572" s="20"/>
      <c r="E572" s="20"/>
      <c r="F572" s="20"/>
      <c r="G572" s="20"/>
      <c r="H572" s="29"/>
      <c r="I572" s="28"/>
      <c r="J572" s="28"/>
      <c r="K572" s="28"/>
      <c r="L572" s="28"/>
      <c r="M572" s="28"/>
      <c r="N572" s="28"/>
      <c r="O572" s="28"/>
      <c r="P572" s="28"/>
      <c r="Q572" s="28"/>
      <c r="R572" s="28"/>
    </row>
    <row r="573" spans="2:18" ht="12.75">
      <c r="B573" s="20"/>
      <c r="C573" s="20"/>
      <c r="D573" s="20"/>
      <c r="E573" s="20"/>
      <c r="F573" s="20"/>
      <c r="G573" s="20"/>
      <c r="H573" s="29"/>
      <c r="I573" s="28"/>
      <c r="J573" s="28"/>
      <c r="K573" s="28"/>
      <c r="L573" s="28"/>
      <c r="M573" s="28"/>
      <c r="N573" s="28"/>
      <c r="O573" s="28"/>
      <c r="P573" s="28"/>
      <c r="Q573" s="28"/>
      <c r="R573" s="28"/>
    </row>
    <row r="574" spans="2:18" ht="12.75">
      <c r="B574" s="20"/>
      <c r="C574" s="20"/>
      <c r="D574" s="20"/>
      <c r="E574" s="20"/>
      <c r="F574" s="20"/>
      <c r="G574" s="20"/>
      <c r="H574" s="29"/>
      <c r="I574" s="28"/>
      <c r="J574" s="28"/>
      <c r="K574" s="28"/>
      <c r="L574" s="28"/>
      <c r="M574" s="28"/>
      <c r="N574" s="28"/>
      <c r="O574" s="28"/>
      <c r="P574" s="28"/>
      <c r="Q574" s="28"/>
      <c r="R574" s="28"/>
    </row>
    <row r="575" spans="2:18" ht="12.75">
      <c r="B575" s="20"/>
      <c r="C575" s="20"/>
      <c r="D575" s="20"/>
      <c r="E575" s="20"/>
      <c r="F575" s="20"/>
      <c r="G575" s="20"/>
      <c r="H575" s="29"/>
      <c r="I575" s="28"/>
      <c r="J575" s="28"/>
      <c r="K575" s="28"/>
      <c r="L575" s="28"/>
      <c r="M575" s="28"/>
      <c r="N575" s="28"/>
      <c r="O575" s="28"/>
      <c r="P575" s="28"/>
      <c r="Q575" s="28"/>
      <c r="R575" s="28"/>
    </row>
    <row r="576" spans="2:18" ht="12.75">
      <c r="B576" s="20"/>
      <c r="C576" s="20"/>
      <c r="D576" s="20"/>
      <c r="E576" s="20"/>
      <c r="F576" s="20"/>
      <c r="G576" s="20"/>
      <c r="H576" s="29"/>
      <c r="I576" s="28"/>
      <c r="J576" s="28"/>
      <c r="K576" s="28"/>
      <c r="L576" s="28"/>
      <c r="M576" s="28"/>
      <c r="N576" s="28"/>
      <c r="O576" s="28"/>
      <c r="P576" s="28"/>
      <c r="Q576" s="28"/>
      <c r="R576" s="28"/>
    </row>
    <row r="577" spans="2:18" ht="12.75">
      <c r="B577" s="20"/>
      <c r="C577" s="20"/>
      <c r="D577" s="20"/>
      <c r="E577" s="20"/>
      <c r="F577" s="20"/>
      <c r="G577" s="20"/>
      <c r="H577" s="29"/>
      <c r="I577" s="28"/>
      <c r="J577" s="28"/>
      <c r="K577" s="28"/>
      <c r="L577" s="28"/>
      <c r="M577" s="28"/>
      <c r="N577" s="28"/>
      <c r="O577" s="28"/>
      <c r="P577" s="28"/>
      <c r="Q577" s="28"/>
      <c r="R577" s="28"/>
    </row>
    <row r="578" spans="2:18" ht="12.75">
      <c r="B578" s="20"/>
      <c r="C578" s="20"/>
      <c r="D578" s="20"/>
      <c r="E578" s="20"/>
      <c r="F578" s="20"/>
      <c r="G578" s="20"/>
      <c r="H578" s="29"/>
      <c r="I578" s="28"/>
      <c r="J578" s="28"/>
      <c r="K578" s="28"/>
      <c r="L578" s="28"/>
      <c r="M578" s="28"/>
      <c r="N578" s="28"/>
      <c r="O578" s="28"/>
      <c r="P578" s="28"/>
      <c r="Q578" s="28"/>
      <c r="R578" s="28"/>
    </row>
    <row r="579" spans="2:8" ht="12.75">
      <c r="B579" s="20"/>
      <c r="C579" s="20"/>
      <c r="D579" s="20"/>
      <c r="E579" s="20"/>
      <c r="F579" s="20"/>
      <c r="G579" s="20"/>
      <c r="H579" s="29"/>
    </row>
    <row r="580" spans="2:8" ht="12.75">
      <c r="B580" s="20"/>
      <c r="C580" s="20"/>
      <c r="D580" s="20"/>
      <c r="E580" s="20"/>
      <c r="F580" s="20"/>
      <c r="G580" s="20"/>
      <c r="H580" s="29"/>
    </row>
    <row r="581" spans="2:8" ht="12.75">
      <c r="B581" s="20"/>
      <c r="C581" s="20"/>
      <c r="D581" s="20"/>
      <c r="E581" s="20"/>
      <c r="F581" s="20"/>
      <c r="G581" s="20"/>
      <c r="H581" s="29"/>
    </row>
    <row r="582" spans="2:8" ht="12.75">
      <c r="B582" s="20"/>
      <c r="C582" s="20"/>
      <c r="D582" s="20"/>
      <c r="E582" s="20"/>
      <c r="F582" s="20"/>
      <c r="G582" s="20"/>
      <c r="H582" s="29"/>
    </row>
    <row r="583" spans="2:8" ht="12.75">
      <c r="B583" s="20"/>
      <c r="C583" s="20"/>
      <c r="D583" s="20"/>
      <c r="E583" s="20"/>
      <c r="F583" s="20"/>
      <c r="G583" s="20"/>
      <c r="H583" s="29"/>
    </row>
    <row r="584" spans="2:8" ht="12.75">
      <c r="B584" s="20"/>
      <c r="C584" s="20"/>
      <c r="D584" s="20"/>
      <c r="E584" s="20"/>
      <c r="F584" s="20"/>
      <c r="G584" s="20"/>
      <c r="H584" s="29"/>
    </row>
    <row r="585" spans="2:8" ht="12.75">
      <c r="B585" s="20"/>
      <c r="C585" s="20"/>
      <c r="D585" s="20"/>
      <c r="E585" s="20"/>
      <c r="F585" s="20"/>
      <c r="G585" s="20"/>
      <c r="H585" s="29"/>
    </row>
    <row r="586" spans="2:8" ht="12.75">
      <c r="B586" s="20"/>
      <c r="C586" s="20"/>
      <c r="D586" s="20"/>
      <c r="E586" s="20"/>
      <c r="F586" s="20"/>
      <c r="G586" s="20"/>
      <c r="H586" s="29"/>
    </row>
    <row r="587" spans="2:8" ht="12.75">
      <c r="B587" s="20"/>
      <c r="C587" s="20"/>
      <c r="D587" s="20"/>
      <c r="E587" s="20"/>
      <c r="F587" s="20"/>
      <c r="G587" s="20"/>
      <c r="H587" s="29"/>
    </row>
    <row r="588" spans="2:8" ht="12.75">
      <c r="B588" s="20"/>
      <c r="C588" s="20"/>
      <c r="D588" s="20"/>
      <c r="E588" s="20"/>
      <c r="F588" s="20"/>
      <c r="G588" s="20"/>
      <c r="H588" s="29"/>
    </row>
    <row r="589" spans="2:8" ht="12.75">
      <c r="B589" s="20"/>
      <c r="C589" s="20"/>
      <c r="D589" s="20"/>
      <c r="E589" s="20"/>
      <c r="F589" s="20"/>
      <c r="G589" s="20"/>
      <c r="H589" s="29"/>
    </row>
    <row r="590" spans="2:8" ht="12.75">
      <c r="B590" s="20"/>
      <c r="C590" s="20"/>
      <c r="D590" s="20"/>
      <c r="E590" s="20"/>
      <c r="F590" s="20"/>
      <c r="G590" s="20"/>
      <c r="H590" s="29"/>
    </row>
    <row r="591" spans="2:8" ht="12.75">
      <c r="B591" s="20"/>
      <c r="C591" s="20"/>
      <c r="D591" s="20"/>
      <c r="E591" s="20"/>
      <c r="F591" s="20"/>
      <c r="G591" s="20"/>
      <c r="H591" s="29"/>
    </row>
    <row r="592" spans="2:8" ht="12.75">
      <c r="B592" s="20"/>
      <c r="C592" s="20"/>
      <c r="D592" s="20"/>
      <c r="E592" s="20"/>
      <c r="F592" s="20"/>
      <c r="G592" s="20"/>
      <c r="H592" s="29"/>
    </row>
    <row r="593" spans="2:8" ht="12.75">
      <c r="B593" s="20"/>
      <c r="C593" s="20"/>
      <c r="D593" s="20"/>
      <c r="E593" s="20"/>
      <c r="F593" s="20"/>
      <c r="G593" s="20"/>
      <c r="H593" s="29"/>
    </row>
    <row r="594" spans="2:8" ht="12.75">
      <c r="B594" s="20"/>
      <c r="C594" s="20"/>
      <c r="D594" s="20"/>
      <c r="E594" s="20"/>
      <c r="F594" s="20"/>
      <c r="G594" s="20"/>
      <c r="H594" s="29"/>
    </row>
    <row r="595" spans="2:8" ht="12.75">
      <c r="B595" s="20"/>
      <c r="C595" s="20"/>
      <c r="D595" s="20"/>
      <c r="E595" s="20"/>
      <c r="F595" s="20"/>
      <c r="G595" s="20"/>
      <c r="H595" s="29"/>
    </row>
    <row r="596" spans="2:8" ht="12.75">
      <c r="B596" s="20"/>
      <c r="C596" s="20"/>
      <c r="D596" s="20"/>
      <c r="E596" s="20"/>
      <c r="F596" s="20"/>
      <c r="G596" s="20"/>
      <c r="H596" s="29"/>
    </row>
    <row r="597" spans="2:8" ht="12.75">
      <c r="B597" s="20"/>
      <c r="C597" s="20"/>
      <c r="D597" s="20"/>
      <c r="E597" s="20"/>
      <c r="F597" s="20"/>
      <c r="G597" s="20"/>
      <c r="H597" s="29"/>
    </row>
    <row r="598" spans="2:8" ht="12.75">
      <c r="B598" s="20"/>
      <c r="C598" s="20"/>
      <c r="D598" s="20"/>
      <c r="E598" s="20"/>
      <c r="F598" s="20"/>
      <c r="G598" s="20"/>
      <c r="H598" s="29"/>
    </row>
    <row r="599" spans="2:8" ht="12.75">
      <c r="B599" s="20"/>
      <c r="C599" s="20"/>
      <c r="D599" s="20"/>
      <c r="E599" s="20"/>
      <c r="F599" s="20"/>
      <c r="G599" s="20"/>
      <c r="H599" s="29"/>
    </row>
    <row r="600" spans="2:8" ht="12.75">
      <c r="B600" s="20"/>
      <c r="C600" s="20"/>
      <c r="D600" s="20"/>
      <c r="E600" s="20"/>
      <c r="F600" s="20"/>
      <c r="G600" s="20"/>
      <c r="H600" s="29"/>
    </row>
    <row r="601" spans="2:8" ht="12.75">
      <c r="B601" s="20"/>
      <c r="C601" s="20"/>
      <c r="D601" s="20"/>
      <c r="E601" s="20"/>
      <c r="F601" s="20"/>
      <c r="G601" s="20"/>
      <c r="H601" s="29"/>
    </row>
    <row r="602" spans="2:8" ht="12.75">
      <c r="B602" s="20"/>
      <c r="C602" s="20"/>
      <c r="D602" s="20"/>
      <c r="E602" s="20"/>
      <c r="F602" s="20"/>
      <c r="G602" s="20"/>
      <c r="H602" s="29"/>
    </row>
    <row r="603" spans="2:8" ht="12.75">
      <c r="B603" s="20"/>
      <c r="C603" s="20"/>
      <c r="D603" s="20"/>
      <c r="E603" s="20"/>
      <c r="F603" s="20"/>
      <c r="G603" s="20"/>
      <c r="H603" s="29"/>
    </row>
    <row r="604" spans="2:8" ht="12.75">
      <c r="B604" s="20"/>
      <c r="C604" s="20"/>
      <c r="D604" s="20"/>
      <c r="E604" s="20"/>
      <c r="F604" s="20"/>
      <c r="G604" s="20"/>
      <c r="H604" s="29"/>
    </row>
    <row r="605" spans="2:8" ht="12.75">
      <c r="B605" s="20"/>
      <c r="C605" s="20"/>
      <c r="D605" s="20"/>
      <c r="E605" s="20"/>
      <c r="F605" s="20"/>
      <c r="G605" s="20"/>
      <c r="H605" s="29"/>
    </row>
    <row r="606" spans="2:8" ht="12.75">
      <c r="B606" s="20"/>
      <c r="C606" s="20"/>
      <c r="D606" s="20"/>
      <c r="E606" s="20"/>
      <c r="F606" s="20"/>
      <c r="G606" s="20"/>
      <c r="H606" s="29"/>
    </row>
    <row r="607" spans="2:8" ht="12.75">
      <c r="B607" s="20"/>
      <c r="C607" s="20"/>
      <c r="D607" s="20"/>
      <c r="E607" s="20"/>
      <c r="F607" s="20"/>
      <c r="G607" s="20"/>
      <c r="H607" s="29"/>
    </row>
    <row r="608" spans="2:8" ht="12.75">
      <c r="B608" s="20"/>
      <c r="C608" s="20"/>
      <c r="D608" s="20"/>
      <c r="E608" s="20"/>
      <c r="F608" s="20"/>
      <c r="G608" s="20"/>
      <c r="H608" s="29"/>
    </row>
    <row r="609" spans="2:8" ht="12.75">
      <c r="B609" s="20"/>
      <c r="C609" s="20"/>
      <c r="D609" s="20"/>
      <c r="E609" s="20"/>
      <c r="F609" s="20"/>
      <c r="G609" s="20"/>
      <c r="H609" s="29"/>
    </row>
    <row r="610" spans="2:8" ht="12.75">
      <c r="B610" s="20"/>
      <c r="C610" s="20"/>
      <c r="D610" s="20"/>
      <c r="E610" s="20"/>
      <c r="F610" s="20"/>
      <c r="G610" s="20"/>
      <c r="H610" s="29"/>
    </row>
    <row r="611" spans="2:8" ht="12.75">
      <c r="B611" s="20"/>
      <c r="C611" s="20"/>
      <c r="D611" s="20"/>
      <c r="E611" s="20"/>
      <c r="F611" s="20"/>
      <c r="G611" s="20"/>
      <c r="H611" s="29"/>
    </row>
    <row r="612" spans="2:8" ht="12.75">
      <c r="B612" s="20"/>
      <c r="C612" s="20"/>
      <c r="D612" s="20"/>
      <c r="E612" s="20"/>
      <c r="F612" s="20"/>
      <c r="G612" s="20"/>
      <c r="H612" s="29"/>
    </row>
    <row r="613" spans="2:8" ht="12.75">
      <c r="B613" s="20"/>
      <c r="C613" s="20"/>
      <c r="D613" s="20"/>
      <c r="E613" s="20"/>
      <c r="F613" s="20"/>
      <c r="G613" s="20"/>
      <c r="H613" s="73"/>
    </row>
    <row r="614" spans="2:8" ht="12.75">
      <c r="B614" s="20"/>
      <c r="C614" s="20"/>
      <c r="D614" s="20"/>
      <c r="E614" s="20"/>
      <c r="F614" s="20"/>
      <c r="G614" s="20"/>
      <c r="H614" s="73"/>
    </row>
    <row r="615" spans="2:8" ht="12.75">
      <c r="B615" s="20"/>
      <c r="C615" s="20"/>
      <c r="D615" s="20"/>
      <c r="E615" s="20"/>
      <c r="F615" s="20"/>
      <c r="G615" s="20"/>
      <c r="H615" s="73"/>
    </row>
    <row r="616" spans="2:8" ht="12.75">
      <c r="B616" s="20"/>
      <c r="C616" s="20"/>
      <c r="D616" s="20"/>
      <c r="E616" s="20"/>
      <c r="F616" s="20"/>
      <c r="G616" s="20"/>
      <c r="H616" s="73"/>
    </row>
    <row r="617" spans="2:8" ht="12.75">
      <c r="B617" s="20"/>
      <c r="C617" s="20"/>
      <c r="D617" s="20"/>
      <c r="E617" s="20"/>
      <c r="F617" s="20"/>
      <c r="G617" s="20"/>
      <c r="H617" s="73"/>
    </row>
    <row r="618" spans="2:8" ht="12.75">
      <c r="B618" s="20"/>
      <c r="C618" s="20"/>
      <c r="D618" s="20"/>
      <c r="E618" s="20"/>
      <c r="F618" s="20"/>
      <c r="G618" s="20"/>
      <c r="H618" s="73"/>
    </row>
    <row r="619" spans="2:8" ht="12.75">
      <c r="B619" s="20"/>
      <c r="C619" s="20"/>
      <c r="D619" s="20"/>
      <c r="E619" s="20"/>
      <c r="F619" s="20"/>
      <c r="G619" s="20"/>
      <c r="H619" s="73"/>
    </row>
    <row r="620" spans="2:8" ht="12.75">
      <c r="B620" s="20"/>
      <c r="C620" s="20"/>
      <c r="D620" s="20"/>
      <c r="E620" s="20"/>
      <c r="F620" s="20"/>
      <c r="G620" s="20"/>
      <c r="H620" s="73"/>
    </row>
    <row r="621" spans="2:8" ht="12.75">
      <c r="B621" s="20"/>
      <c r="C621" s="20"/>
      <c r="D621" s="20"/>
      <c r="E621" s="20"/>
      <c r="F621" s="20"/>
      <c r="G621" s="20"/>
      <c r="H621" s="73"/>
    </row>
    <row r="622" spans="2:8" ht="12.75">
      <c r="B622" s="20"/>
      <c r="C622" s="20"/>
      <c r="D622" s="20"/>
      <c r="E622" s="20"/>
      <c r="F622" s="20"/>
      <c r="G622" s="20"/>
      <c r="H622" s="73"/>
    </row>
    <row r="623" spans="2:8" ht="12.75">
      <c r="B623" s="20"/>
      <c r="C623" s="20"/>
      <c r="D623" s="20"/>
      <c r="E623" s="20"/>
      <c r="F623" s="20"/>
      <c r="G623" s="20"/>
      <c r="H623" s="73"/>
    </row>
    <row r="624" spans="2:8" ht="12.75">
      <c r="B624" s="20"/>
      <c r="C624" s="20"/>
      <c r="D624" s="20"/>
      <c r="E624" s="20"/>
      <c r="F624" s="20"/>
      <c r="G624" s="20"/>
      <c r="H624" s="73"/>
    </row>
    <row r="625" spans="2:8" ht="12.75">
      <c r="B625" s="20"/>
      <c r="C625" s="20"/>
      <c r="D625" s="20"/>
      <c r="E625" s="20"/>
      <c r="F625" s="20"/>
      <c r="G625" s="20"/>
      <c r="H625" s="73"/>
    </row>
    <row r="626" spans="2:8" ht="12.75">
      <c r="B626" s="20"/>
      <c r="C626" s="20"/>
      <c r="D626" s="20"/>
      <c r="E626" s="20"/>
      <c r="F626" s="20"/>
      <c r="G626" s="20"/>
      <c r="H626" s="73"/>
    </row>
    <row r="627" spans="2:8" ht="12.75">
      <c r="B627" s="20"/>
      <c r="C627" s="20"/>
      <c r="D627" s="20"/>
      <c r="E627" s="20"/>
      <c r="F627" s="20"/>
      <c r="G627" s="20"/>
      <c r="H627" s="73"/>
    </row>
    <row r="628" spans="2:8" ht="12.75">
      <c r="B628" s="20"/>
      <c r="C628" s="20"/>
      <c r="D628" s="20"/>
      <c r="E628" s="20"/>
      <c r="F628" s="20"/>
      <c r="G628" s="20"/>
      <c r="H628" s="73"/>
    </row>
    <row r="629" spans="2:8" ht="12.75">
      <c r="B629" s="20"/>
      <c r="C629" s="20"/>
      <c r="D629" s="20"/>
      <c r="E629" s="20"/>
      <c r="F629" s="20"/>
      <c r="G629" s="20"/>
      <c r="H629" s="73"/>
    </row>
    <row r="630" spans="2:8" ht="12.75">
      <c r="B630" s="20"/>
      <c r="C630" s="20"/>
      <c r="D630" s="20"/>
      <c r="E630" s="20"/>
      <c r="F630" s="20"/>
      <c r="G630" s="20"/>
      <c r="H630" s="73"/>
    </row>
    <row r="631" spans="2:8" ht="12.75">
      <c r="B631" s="20"/>
      <c r="C631" s="20"/>
      <c r="D631" s="20"/>
      <c r="E631" s="20"/>
      <c r="F631" s="20"/>
      <c r="G631" s="20"/>
      <c r="H631" s="73"/>
    </row>
    <row r="632" spans="2:8" ht="12.75">
      <c r="B632" s="20"/>
      <c r="C632" s="20"/>
      <c r="D632" s="20"/>
      <c r="E632" s="20"/>
      <c r="F632" s="20"/>
      <c r="G632" s="20"/>
      <c r="H632" s="73"/>
    </row>
    <row r="633" spans="2:8" ht="12.75">
      <c r="B633" s="20"/>
      <c r="C633" s="20"/>
      <c r="D633" s="20"/>
      <c r="E633" s="20"/>
      <c r="F633" s="20"/>
      <c r="G633" s="20"/>
      <c r="H633" s="73"/>
    </row>
    <row r="634" spans="2:8" ht="12.75">
      <c r="B634" s="20"/>
      <c r="C634" s="20"/>
      <c r="D634" s="20"/>
      <c r="E634" s="20"/>
      <c r="F634" s="20"/>
      <c r="G634" s="20"/>
      <c r="H634" s="73"/>
    </row>
    <row r="635" spans="2:8" ht="12.75">
      <c r="B635" s="20"/>
      <c r="C635" s="20"/>
      <c r="D635" s="20"/>
      <c r="E635" s="20"/>
      <c r="F635" s="20"/>
      <c r="G635" s="20"/>
      <c r="H635" s="73"/>
    </row>
    <row r="636" spans="2:8" ht="12.75">
      <c r="B636" s="20"/>
      <c r="C636" s="20"/>
      <c r="D636" s="20"/>
      <c r="E636" s="20"/>
      <c r="F636" s="20"/>
      <c r="G636" s="20"/>
      <c r="H636" s="73"/>
    </row>
    <row r="637" spans="2:8" ht="12.75">
      <c r="B637" s="20"/>
      <c r="C637" s="20"/>
      <c r="D637" s="20"/>
      <c r="E637" s="20"/>
      <c r="F637" s="20"/>
      <c r="G637" s="20"/>
      <c r="H637" s="73"/>
    </row>
    <row r="638" spans="2:8" ht="12.75">
      <c r="B638" s="20"/>
      <c r="C638" s="20"/>
      <c r="D638" s="20"/>
      <c r="E638" s="20"/>
      <c r="F638" s="20"/>
      <c r="G638" s="20"/>
      <c r="H638" s="73"/>
    </row>
    <row r="639" spans="2:8" ht="12.75">
      <c r="B639" s="20"/>
      <c r="C639" s="20"/>
      <c r="D639" s="20"/>
      <c r="E639" s="20"/>
      <c r="F639" s="20"/>
      <c r="G639" s="20"/>
      <c r="H639" s="73"/>
    </row>
    <row r="640" spans="2:8" ht="12.75">
      <c r="B640" s="20"/>
      <c r="C640" s="20"/>
      <c r="D640" s="20"/>
      <c r="E640" s="20"/>
      <c r="F640" s="20"/>
      <c r="G640" s="20"/>
      <c r="H640" s="73"/>
    </row>
    <row r="641" spans="2:8" ht="12.75">
      <c r="B641" s="20"/>
      <c r="C641" s="20"/>
      <c r="D641" s="20"/>
      <c r="E641" s="20"/>
      <c r="F641" s="20"/>
      <c r="G641" s="20"/>
      <c r="H641" s="73"/>
    </row>
    <row r="642" spans="2:8" ht="12.75">
      <c r="B642" s="20"/>
      <c r="C642" s="20"/>
      <c r="D642" s="20"/>
      <c r="E642" s="20"/>
      <c r="F642" s="20"/>
      <c r="G642" s="20"/>
      <c r="H642" s="73"/>
    </row>
    <row r="643" spans="2:8" ht="12.75">
      <c r="B643" s="20"/>
      <c r="C643" s="20"/>
      <c r="D643" s="20"/>
      <c r="E643" s="20"/>
      <c r="F643" s="20"/>
      <c r="G643" s="20"/>
      <c r="H643" s="73"/>
    </row>
    <row r="644" spans="2:8" ht="12.75">
      <c r="B644" s="20"/>
      <c r="C644" s="20"/>
      <c r="D644" s="20"/>
      <c r="E644" s="20"/>
      <c r="F644" s="20"/>
      <c r="G644" s="20"/>
      <c r="H644" s="73"/>
    </row>
    <row r="645" spans="2:8" ht="12.75">
      <c r="B645" s="20"/>
      <c r="C645" s="20"/>
      <c r="D645" s="20"/>
      <c r="E645" s="20"/>
      <c r="F645" s="20"/>
      <c r="G645" s="20"/>
      <c r="H645" s="73"/>
    </row>
    <row r="646" spans="2:8" ht="12.75">
      <c r="B646" s="20"/>
      <c r="C646" s="20"/>
      <c r="D646" s="20"/>
      <c r="E646" s="20"/>
      <c r="F646" s="20"/>
      <c r="G646" s="20"/>
      <c r="H646" s="73"/>
    </row>
    <row r="647" spans="2:8" ht="12.75">
      <c r="B647" s="20"/>
      <c r="C647" s="20"/>
      <c r="D647" s="20"/>
      <c r="E647" s="20"/>
      <c r="F647" s="20"/>
      <c r="G647" s="20"/>
      <c r="H647" s="73"/>
    </row>
    <row r="648" spans="2:8" ht="12.75">
      <c r="B648" s="20"/>
      <c r="C648" s="20"/>
      <c r="D648" s="20"/>
      <c r="E648" s="20"/>
      <c r="F648" s="20"/>
      <c r="G648" s="20"/>
      <c r="H648" s="73"/>
    </row>
    <row r="649" spans="2:8" ht="12.75">
      <c r="B649" s="20"/>
      <c r="C649" s="20"/>
      <c r="D649" s="20"/>
      <c r="E649" s="20"/>
      <c r="F649" s="20"/>
      <c r="G649" s="20"/>
      <c r="H649" s="73"/>
    </row>
    <row r="650" spans="2:8" ht="12.75">
      <c r="B650" s="74"/>
      <c r="C650" s="74"/>
      <c r="D650" s="74"/>
      <c r="E650" s="74"/>
      <c r="F650" s="74"/>
      <c r="G650" s="74"/>
      <c r="H650" s="75"/>
    </row>
    <row r="651" spans="2:8" ht="12.75">
      <c r="B651" s="74"/>
      <c r="C651" s="74"/>
      <c r="D651" s="74"/>
      <c r="E651" s="74"/>
      <c r="F651" s="74"/>
      <c r="G651" s="74"/>
      <c r="H651" s="75"/>
    </row>
    <row r="652" spans="2:8" ht="12.75">
      <c r="B652" s="74"/>
      <c r="C652" s="74"/>
      <c r="D652" s="74"/>
      <c r="E652" s="74"/>
      <c r="F652" s="74"/>
      <c r="G652" s="74"/>
      <c r="H652" s="75"/>
    </row>
    <row r="653" spans="2:8" ht="12.75">
      <c r="B653" s="74"/>
      <c r="C653" s="74"/>
      <c r="D653" s="74"/>
      <c r="E653" s="74"/>
      <c r="F653" s="74"/>
      <c r="G653" s="74"/>
      <c r="H653" s="75"/>
    </row>
    <row r="654" spans="2:8" ht="12.75">
      <c r="B654" s="74"/>
      <c r="C654" s="74"/>
      <c r="D654" s="74"/>
      <c r="E654" s="74"/>
      <c r="F654" s="74"/>
      <c r="G654" s="74"/>
      <c r="H654" s="75"/>
    </row>
    <row r="655" spans="2:8" ht="12.75">
      <c r="B655" s="74"/>
      <c r="C655" s="74"/>
      <c r="D655" s="74"/>
      <c r="E655" s="74"/>
      <c r="F655" s="74"/>
      <c r="G655" s="74"/>
      <c r="H655" s="75"/>
    </row>
    <row r="656" spans="2:8" ht="12.75">
      <c r="B656" s="74"/>
      <c r="C656" s="74"/>
      <c r="D656" s="74"/>
      <c r="E656" s="74"/>
      <c r="F656" s="74"/>
      <c r="G656" s="74"/>
      <c r="H656" s="75"/>
    </row>
    <row r="657" spans="2:8" ht="12.75">
      <c r="B657" s="74"/>
      <c r="C657" s="74"/>
      <c r="D657" s="74"/>
      <c r="E657" s="74"/>
      <c r="F657" s="74"/>
      <c r="G657" s="74"/>
      <c r="H657" s="75"/>
    </row>
    <row r="658" spans="2:8" ht="12.75">
      <c r="B658" s="74"/>
      <c r="C658" s="74"/>
      <c r="D658" s="74"/>
      <c r="E658" s="74"/>
      <c r="F658" s="74"/>
      <c r="G658" s="74"/>
      <c r="H658" s="75"/>
    </row>
    <row r="659" spans="2:8" ht="12.75">
      <c r="B659" s="74"/>
      <c r="C659" s="74"/>
      <c r="D659" s="74"/>
      <c r="E659" s="74"/>
      <c r="F659" s="74"/>
      <c r="G659" s="74"/>
      <c r="H659" s="75"/>
    </row>
    <row r="660" spans="2:8" ht="12.75">
      <c r="B660" s="74"/>
      <c r="C660" s="74"/>
      <c r="D660" s="74"/>
      <c r="E660" s="74"/>
      <c r="F660" s="74"/>
      <c r="G660" s="74"/>
      <c r="H660" s="75"/>
    </row>
    <row r="661" spans="2:8" ht="12.75">
      <c r="B661" s="74"/>
      <c r="C661" s="74"/>
      <c r="D661" s="74"/>
      <c r="E661" s="74"/>
      <c r="F661" s="74"/>
      <c r="G661" s="74"/>
      <c r="H661" s="75"/>
    </row>
    <row r="662" spans="2:8" ht="12.75">
      <c r="B662" s="74"/>
      <c r="C662" s="74"/>
      <c r="D662" s="74"/>
      <c r="E662" s="74"/>
      <c r="F662" s="74"/>
      <c r="G662" s="74"/>
      <c r="H662" s="75"/>
    </row>
    <row r="663" spans="2:8" ht="12.75">
      <c r="B663" s="74"/>
      <c r="C663" s="74"/>
      <c r="D663" s="74"/>
      <c r="E663" s="74"/>
      <c r="F663" s="74"/>
      <c r="G663" s="74"/>
      <c r="H663" s="75"/>
    </row>
    <row r="664" spans="2:8" ht="12.75">
      <c r="B664" s="74"/>
      <c r="C664" s="74"/>
      <c r="D664" s="74"/>
      <c r="E664" s="74"/>
      <c r="F664" s="74"/>
      <c r="G664" s="74"/>
      <c r="H664" s="75"/>
    </row>
    <row r="665" spans="2:8" ht="12.75">
      <c r="B665" s="74"/>
      <c r="C665" s="74"/>
      <c r="D665" s="74"/>
      <c r="E665" s="74"/>
      <c r="F665" s="74"/>
      <c r="G665" s="74"/>
      <c r="H665" s="75"/>
    </row>
    <row r="666" spans="2:8" ht="12.75">
      <c r="B666" s="74"/>
      <c r="C666" s="74"/>
      <c r="D666" s="74"/>
      <c r="E666" s="74"/>
      <c r="F666" s="74"/>
      <c r="G666" s="74"/>
      <c r="H666" s="75"/>
    </row>
    <row r="667" spans="2:8" ht="12.75">
      <c r="B667" s="74"/>
      <c r="C667" s="74"/>
      <c r="D667" s="74"/>
      <c r="E667" s="74"/>
      <c r="F667" s="74"/>
      <c r="G667" s="74"/>
      <c r="H667" s="75"/>
    </row>
    <row r="668" spans="2:8" ht="12.75">
      <c r="B668" s="74"/>
      <c r="C668" s="74"/>
      <c r="D668" s="74"/>
      <c r="E668" s="74"/>
      <c r="F668" s="74"/>
      <c r="G668" s="74"/>
      <c r="H668" s="75"/>
    </row>
    <row r="669" spans="2:8" ht="12.75">
      <c r="B669" s="74"/>
      <c r="C669" s="74"/>
      <c r="D669" s="74"/>
      <c r="E669" s="74"/>
      <c r="F669" s="74"/>
      <c r="G669" s="74"/>
      <c r="H669" s="75"/>
    </row>
    <row r="670" spans="2:8" ht="12.75">
      <c r="B670" s="74"/>
      <c r="C670" s="74"/>
      <c r="D670" s="74"/>
      <c r="E670" s="74"/>
      <c r="F670" s="74"/>
      <c r="G670" s="74"/>
      <c r="H670" s="75"/>
    </row>
    <row r="671" spans="2:8" ht="12.75">
      <c r="B671" s="74"/>
      <c r="C671" s="74"/>
      <c r="D671" s="74"/>
      <c r="E671" s="74"/>
      <c r="F671" s="74"/>
      <c r="G671" s="74"/>
      <c r="H671" s="75"/>
    </row>
    <row r="672" spans="2:8" ht="12.75">
      <c r="B672" s="74"/>
      <c r="C672" s="74"/>
      <c r="D672" s="74"/>
      <c r="E672" s="74"/>
      <c r="F672" s="74"/>
      <c r="G672" s="74"/>
      <c r="H672" s="75"/>
    </row>
    <row r="673" spans="2:8" ht="12.75">
      <c r="B673" s="74"/>
      <c r="C673" s="74"/>
      <c r="D673" s="74"/>
      <c r="E673" s="74"/>
      <c r="F673" s="74"/>
      <c r="G673" s="74"/>
      <c r="H673" s="75"/>
    </row>
    <row r="674" spans="2:8" ht="12.75">
      <c r="B674" s="74"/>
      <c r="C674" s="74"/>
      <c r="D674" s="74"/>
      <c r="E674" s="74"/>
      <c r="F674" s="74"/>
      <c r="G674" s="74"/>
      <c r="H674" s="75"/>
    </row>
    <row r="675" spans="2:8" ht="12.75">
      <c r="B675" s="74"/>
      <c r="C675" s="74"/>
      <c r="D675" s="74"/>
      <c r="E675" s="74"/>
      <c r="F675" s="74"/>
      <c r="G675" s="74"/>
      <c r="H675" s="75"/>
    </row>
    <row r="676" spans="2:8" ht="12.75">
      <c r="B676" s="74"/>
      <c r="C676" s="74"/>
      <c r="D676" s="74"/>
      <c r="E676" s="74"/>
      <c r="F676" s="74"/>
      <c r="G676" s="74"/>
      <c r="H676" s="75"/>
    </row>
    <row r="677" spans="2:8" ht="12.75">
      <c r="B677" s="74"/>
      <c r="C677" s="74"/>
      <c r="D677" s="74"/>
      <c r="E677" s="74"/>
      <c r="F677" s="74"/>
      <c r="G677" s="74"/>
      <c r="H677" s="75"/>
    </row>
    <row r="678" spans="2:8" ht="12.75">
      <c r="B678" s="74"/>
      <c r="C678" s="74"/>
      <c r="D678" s="74"/>
      <c r="E678" s="74"/>
      <c r="F678" s="74"/>
      <c r="G678" s="74"/>
      <c r="H678" s="75"/>
    </row>
    <row r="679" spans="2:8" ht="12.75">
      <c r="B679" s="74"/>
      <c r="C679" s="74"/>
      <c r="D679" s="74"/>
      <c r="E679" s="74"/>
      <c r="F679" s="74"/>
      <c r="G679" s="74"/>
      <c r="H679" s="75"/>
    </row>
    <row r="680" spans="2:8" ht="12.75">
      <c r="B680" s="74"/>
      <c r="C680" s="74"/>
      <c r="D680" s="74"/>
      <c r="E680" s="74"/>
      <c r="F680" s="74"/>
      <c r="G680" s="74"/>
      <c r="H680" s="75"/>
    </row>
    <row r="681" spans="2:8" ht="12.75">
      <c r="B681" s="74"/>
      <c r="C681" s="74"/>
      <c r="D681" s="74"/>
      <c r="E681" s="74"/>
      <c r="F681" s="74"/>
      <c r="G681" s="74"/>
      <c r="H681" s="75"/>
    </row>
    <row r="682" spans="2:8" ht="12.75">
      <c r="B682" s="74"/>
      <c r="C682" s="74"/>
      <c r="D682" s="74"/>
      <c r="E682" s="74"/>
      <c r="F682" s="74"/>
      <c r="G682" s="74"/>
      <c r="H682" s="75"/>
    </row>
    <row r="683" spans="2:8" ht="12.75">
      <c r="B683" s="74"/>
      <c r="C683" s="74"/>
      <c r="D683" s="74"/>
      <c r="E683" s="74"/>
      <c r="F683" s="74"/>
      <c r="G683" s="74"/>
      <c r="H683" s="75"/>
    </row>
    <row r="684" spans="2:8" ht="12.75">
      <c r="B684" s="74"/>
      <c r="C684" s="74"/>
      <c r="D684" s="74"/>
      <c r="E684" s="74"/>
      <c r="F684" s="74"/>
      <c r="G684" s="74"/>
      <c r="H684" s="75"/>
    </row>
    <row r="685" spans="2:8" ht="12.75">
      <c r="B685" s="74"/>
      <c r="C685" s="74"/>
      <c r="D685" s="74"/>
      <c r="E685" s="74"/>
      <c r="F685" s="74"/>
      <c r="G685" s="74"/>
      <c r="H685" s="75"/>
    </row>
    <row r="686" spans="2:8" ht="12.75">
      <c r="B686" s="74"/>
      <c r="C686" s="74"/>
      <c r="D686" s="74"/>
      <c r="E686" s="74"/>
      <c r="F686" s="74"/>
      <c r="G686" s="74"/>
      <c r="H686" s="75"/>
    </row>
    <row r="687" spans="2:8" ht="12.75">
      <c r="B687" s="74"/>
      <c r="C687" s="74"/>
      <c r="D687" s="74"/>
      <c r="E687" s="74"/>
      <c r="F687" s="74"/>
      <c r="G687" s="74"/>
      <c r="H687" s="75"/>
    </row>
    <row r="688" spans="2:8" ht="12.75">
      <c r="B688" s="74"/>
      <c r="C688" s="74"/>
      <c r="D688" s="74"/>
      <c r="E688" s="74"/>
      <c r="F688" s="74"/>
      <c r="G688" s="74"/>
      <c r="H688" s="75"/>
    </row>
    <row r="689" spans="2:8" ht="12.75">
      <c r="B689" s="74"/>
      <c r="C689" s="74"/>
      <c r="D689" s="74"/>
      <c r="E689" s="74"/>
      <c r="F689" s="74"/>
      <c r="G689" s="74"/>
      <c r="H689" s="75"/>
    </row>
    <row r="690" spans="2:8" ht="12.75">
      <c r="B690" s="74"/>
      <c r="C690" s="74"/>
      <c r="D690" s="74"/>
      <c r="E690" s="74"/>
      <c r="F690" s="74"/>
      <c r="G690" s="74"/>
      <c r="H690" s="75"/>
    </row>
    <row r="691" spans="2:8" ht="12.75">
      <c r="B691" s="74"/>
      <c r="C691" s="74"/>
      <c r="D691" s="74"/>
      <c r="E691" s="74"/>
      <c r="F691" s="74"/>
      <c r="G691" s="74"/>
      <c r="H691" s="75"/>
    </row>
    <row r="692" spans="2:8" ht="12.75">
      <c r="B692" s="74"/>
      <c r="C692" s="74"/>
      <c r="D692" s="74"/>
      <c r="E692" s="74"/>
      <c r="F692" s="74"/>
      <c r="G692" s="74"/>
      <c r="H692" s="75"/>
    </row>
    <row r="693" spans="2:8" ht="12.75">
      <c r="B693" s="74"/>
      <c r="C693" s="74"/>
      <c r="D693" s="74"/>
      <c r="E693" s="74"/>
      <c r="F693" s="74"/>
      <c r="G693" s="74"/>
      <c r="H693" s="75"/>
    </row>
    <row r="694" spans="2:8" ht="12.75">
      <c r="B694" s="74"/>
      <c r="C694" s="74"/>
      <c r="D694" s="74"/>
      <c r="E694" s="74"/>
      <c r="F694" s="74"/>
      <c r="G694" s="74"/>
      <c r="H694" s="75"/>
    </row>
    <row r="695" spans="2:8" ht="12.75">
      <c r="B695" s="74"/>
      <c r="C695" s="74"/>
      <c r="D695" s="74"/>
      <c r="E695" s="74"/>
      <c r="F695" s="74"/>
      <c r="G695" s="74"/>
      <c r="H695" s="75"/>
    </row>
    <row r="696" spans="2:8" ht="12.75">
      <c r="B696" s="74"/>
      <c r="C696" s="74"/>
      <c r="D696" s="74"/>
      <c r="E696" s="74"/>
      <c r="F696" s="74"/>
      <c r="G696" s="74"/>
      <c r="H696" s="75"/>
    </row>
    <row r="697" spans="2:8" ht="12.75">
      <c r="B697" s="74"/>
      <c r="C697" s="74"/>
      <c r="D697" s="74"/>
      <c r="E697" s="74"/>
      <c r="F697" s="74"/>
      <c r="G697" s="74"/>
      <c r="H697" s="75"/>
    </row>
    <row r="698" spans="2:8" ht="12.75">
      <c r="B698" s="74"/>
      <c r="C698" s="74"/>
      <c r="D698" s="74"/>
      <c r="E698" s="74"/>
      <c r="F698" s="74"/>
      <c r="G698" s="74"/>
      <c r="H698" s="75"/>
    </row>
    <row r="699" spans="2:8" ht="12.75">
      <c r="B699" s="74"/>
      <c r="C699" s="74"/>
      <c r="D699" s="74"/>
      <c r="E699" s="74"/>
      <c r="F699" s="74"/>
      <c r="G699" s="74"/>
      <c r="H699" s="75"/>
    </row>
    <row r="700" spans="2:8" ht="12.75">
      <c r="B700" s="74"/>
      <c r="C700" s="74"/>
      <c r="D700" s="74"/>
      <c r="E700" s="74"/>
      <c r="F700" s="74"/>
      <c r="G700" s="74"/>
      <c r="H700" s="75"/>
    </row>
    <row r="701" spans="2:8" ht="12.75">
      <c r="B701" s="74"/>
      <c r="C701" s="74"/>
      <c r="D701" s="74"/>
      <c r="E701" s="74"/>
      <c r="F701" s="74"/>
      <c r="G701" s="74"/>
      <c r="H701" s="75"/>
    </row>
    <row r="702" spans="2:8" ht="12.75">
      <c r="B702" s="74"/>
      <c r="C702" s="74"/>
      <c r="D702" s="74"/>
      <c r="E702" s="74"/>
      <c r="F702" s="74"/>
      <c r="G702" s="74"/>
      <c r="H702" s="75"/>
    </row>
    <row r="703" spans="2:8" ht="12.75">
      <c r="B703" s="74"/>
      <c r="C703" s="74"/>
      <c r="D703" s="74"/>
      <c r="E703" s="74"/>
      <c r="F703" s="74"/>
      <c r="G703" s="74"/>
      <c r="H703" s="75"/>
    </row>
    <row r="704" spans="2:8" ht="12.75">
      <c r="B704" s="74"/>
      <c r="C704" s="74"/>
      <c r="D704" s="74"/>
      <c r="E704" s="74"/>
      <c r="F704" s="74"/>
      <c r="G704" s="74"/>
      <c r="H704" s="75"/>
    </row>
    <row r="705" spans="2:8" ht="12.75">
      <c r="B705" s="74"/>
      <c r="C705" s="74"/>
      <c r="D705" s="74"/>
      <c r="E705" s="74"/>
      <c r="F705" s="74"/>
      <c r="G705" s="74"/>
      <c r="H705" s="75"/>
    </row>
    <row r="706" spans="2:8" ht="12.75">
      <c r="B706" s="74"/>
      <c r="C706" s="74"/>
      <c r="D706" s="74"/>
      <c r="E706" s="74"/>
      <c r="F706" s="74"/>
      <c r="G706" s="74"/>
      <c r="H706" s="75"/>
    </row>
    <row r="707" spans="2:8" ht="12.75">
      <c r="B707" s="74"/>
      <c r="C707" s="74"/>
      <c r="D707" s="74"/>
      <c r="E707" s="74"/>
      <c r="F707" s="74"/>
      <c r="G707" s="74"/>
      <c r="H707" s="75"/>
    </row>
    <row r="708" spans="2:8" ht="12.75">
      <c r="B708" s="74"/>
      <c r="C708" s="74"/>
      <c r="D708" s="74"/>
      <c r="E708" s="74"/>
      <c r="F708" s="74"/>
      <c r="G708" s="74"/>
      <c r="H708" s="75"/>
    </row>
    <row r="709" spans="2:8" ht="12.75">
      <c r="B709" s="74"/>
      <c r="C709" s="74"/>
      <c r="D709" s="74"/>
      <c r="E709" s="74"/>
      <c r="F709" s="74"/>
      <c r="G709" s="74"/>
      <c r="H709" s="75"/>
    </row>
    <row r="710" spans="2:8" ht="12.75">
      <c r="B710" s="74"/>
      <c r="C710" s="74"/>
      <c r="D710" s="74"/>
      <c r="E710" s="74"/>
      <c r="F710" s="74"/>
      <c r="G710" s="74"/>
      <c r="H710" s="75"/>
    </row>
    <row r="711" spans="2:8" ht="12.75">
      <c r="B711" s="74"/>
      <c r="C711" s="74"/>
      <c r="D711" s="74"/>
      <c r="E711" s="74"/>
      <c r="F711" s="74"/>
      <c r="G711" s="74"/>
      <c r="H711" s="75"/>
    </row>
    <row r="712" spans="2:8" ht="12.75">
      <c r="B712" s="74"/>
      <c r="C712" s="74"/>
      <c r="D712" s="74"/>
      <c r="E712" s="74"/>
      <c r="F712" s="74"/>
      <c r="G712" s="74"/>
      <c r="H712" s="75"/>
    </row>
    <row r="713" spans="2:8" ht="12.75">
      <c r="B713" s="74"/>
      <c r="C713" s="74"/>
      <c r="D713" s="74"/>
      <c r="E713" s="74"/>
      <c r="F713" s="74"/>
      <c r="G713" s="74"/>
      <c r="H713" s="75"/>
    </row>
    <row r="714" spans="2:8" ht="12.75">
      <c r="B714" s="74"/>
      <c r="C714" s="74"/>
      <c r="D714" s="74"/>
      <c r="E714" s="74"/>
      <c r="F714" s="74"/>
      <c r="G714" s="74"/>
      <c r="H714" s="75"/>
    </row>
    <row r="715" spans="2:8" ht="12.75">
      <c r="B715" s="74"/>
      <c r="C715" s="74"/>
      <c r="D715" s="74"/>
      <c r="E715" s="74"/>
      <c r="F715" s="74"/>
      <c r="G715" s="74"/>
      <c r="H715" s="75"/>
    </row>
    <row r="716" spans="2:8" ht="12.75">
      <c r="B716" s="74"/>
      <c r="C716" s="74"/>
      <c r="D716" s="74"/>
      <c r="E716" s="74"/>
      <c r="F716" s="74"/>
      <c r="G716" s="74"/>
      <c r="H716" s="75"/>
    </row>
    <row r="717" spans="2:8" ht="12.75">
      <c r="B717" s="74"/>
      <c r="C717" s="74"/>
      <c r="D717" s="74"/>
      <c r="E717" s="74"/>
      <c r="F717" s="74"/>
      <c r="G717" s="74"/>
      <c r="H717" s="75"/>
    </row>
    <row r="718" spans="2:8" ht="12.75">
      <c r="B718" s="74"/>
      <c r="C718" s="74"/>
      <c r="D718" s="74"/>
      <c r="E718" s="74"/>
      <c r="F718" s="74"/>
      <c r="G718" s="74"/>
      <c r="H718" s="75"/>
    </row>
    <row r="719" spans="2:8" ht="12.75">
      <c r="B719" s="74"/>
      <c r="C719" s="74"/>
      <c r="D719" s="74"/>
      <c r="E719" s="74"/>
      <c r="F719" s="74"/>
      <c r="G719" s="74"/>
      <c r="H719" s="75"/>
    </row>
    <row r="720" spans="2:8" ht="12.75">
      <c r="B720" s="74"/>
      <c r="C720" s="74"/>
      <c r="D720" s="74"/>
      <c r="E720" s="74"/>
      <c r="F720" s="74"/>
      <c r="G720" s="74"/>
      <c r="H720" s="75"/>
    </row>
    <row r="721" spans="2:8" ht="12.75">
      <c r="B721" s="74"/>
      <c r="C721" s="74"/>
      <c r="D721" s="74"/>
      <c r="E721" s="74"/>
      <c r="F721" s="74"/>
      <c r="G721" s="74"/>
      <c r="H721" s="75"/>
    </row>
    <row r="722" spans="2:8" ht="12.75">
      <c r="B722" s="74"/>
      <c r="C722" s="74"/>
      <c r="D722" s="74"/>
      <c r="E722" s="74"/>
      <c r="F722" s="74"/>
      <c r="G722" s="74"/>
      <c r="H722" s="75"/>
    </row>
    <row r="723" spans="2:8" ht="12.75">
      <c r="B723" s="74"/>
      <c r="C723" s="74"/>
      <c r="D723" s="74"/>
      <c r="E723" s="74"/>
      <c r="F723" s="74"/>
      <c r="G723" s="74"/>
      <c r="H723" s="75"/>
    </row>
    <row r="724" spans="2:8" ht="12.75">
      <c r="B724" s="74"/>
      <c r="C724" s="74"/>
      <c r="D724" s="74"/>
      <c r="E724" s="74"/>
      <c r="F724" s="74"/>
      <c r="G724" s="74"/>
      <c r="H724" s="75"/>
    </row>
    <row r="725" spans="2:8" ht="12.75">
      <c r="B725" s="74"/>
      <c r="C725" s="74"/>
      <c r="D725" s="74"/>
      <c r="E725" s="74"/>
      <c r="F725" s="74"/>
      <c r="G725" s="74"/>
      <c r="H725" s="75"/>
    </row>
    <row r="726" spans="2:8" ht="12.75">
      <c r="B726" s="74"/>
      <c r="C726" s="74"/>
      <c r="D726" s="74"/>
      <c r="E726" s="74"/>
      <c r="F726" s="74"/>
      <c r="G726" s="74"/>
      <c r="H726" s="75"/>
    </row>
    <row r="727" spans="2:8" ht="12.75">
      <c r="B727" s="74"/>
      <c r="C727" s="74"/>
      <c r="D727" s="74"/>
      <c r="E727" s="74"/>
      <c r="F727" s="74"/>
      <c r="G727" s="74"/>
      <c r="H727" s="75"/>
    </row>
    <row r="728" spans="2:8" ht="12.75">
      <c r="B728" s="74"/>
      <c r="C728" s="74"/>
      <c r="D728" s="74"/>
      <c r="E728" s="74"/>
      <c r="F728" s="74"/>
      <c r="G728" s="74"/>
      <c r="H728" s="75"/>
    </row>
    <row r="729" spans="2:8" ht="12.75">
      <c r="B729" s="74"/>
      <c r="C729" s="74"/>
      <c r="D729" s="74"/>
      <c r="E729" s="74"/>
      <c r="F729" s="74"/>
      <c r="G729" s="74"/>
      <c r="H729" s="75"/>
    </row>
    <row r="730" spans="2:8" ht="12.75">
      <c r="B730" s="74"/>
      <c r="C730" s="74"/>
      <c r="D730" s="74"/>
      <c r="E730" s="74"/>
      <c r="F730" s="74"/>
      <c r="G730" s="74"/>
      <c r="H730" s="75"/>
    </row>
    <row r="731" spans="2:8" ht="12.75">
      <c r="B731" s="74"/>
      <c r="C731" s="74"/>
      <c r="D731" s="74"/>
      <c r="E731" s="74"/>
      <c r="F731" s="74"/>
      <c r="G731" s="74"/>
      <c r="H731" s="75"/>
    </row>
    <row r="732" spans="2:8" ht="12.75">
      <c r="B732" s="74"/>
      <c r="C732" s="74"/>
      <c r="D732" s="74"/>
      <c r="E732" s="74"/>
      <c r="F732" s="74"/>
      <c r="G732" s="74"/>
      <c r="H732" s="75"/>
    </row>
    <row r="733" spans="2:8" ht="12.75">
      <c r="B733" s="74"/>
      <c r="C733" s="74"/>
      <c r="D733" s="74"/>
      <c r="E733" s="74"/>
      <c r="F733" s="74"/>
      <c r="G733" s="74"/>
      <c r="H733" s="75"/>
    </row>
    <row r="734" spans="2:8" ht="12.75">
      <c r="B734" s="74"/>
      <c r="C734" s="74"/>
      <c r="D734" s="74"/>
      <c r="E734" s="74"/>
      <c r="F734" s="74"/>
      <c r="G734" s="74"/>
      <c r="H734" s="75"/>
    </row>
    <row r="735" spans="2:8" ht="12.75">
      <c r="B735" s="74"/>
      <c r="C735" s="74"/>
      <c r="D735" s="74"/>
      <c r="E735" s="74"/>
      <c r="F735" s="74"/>
      <c r="G735" s="74"/>
      <c r="H735" s="75"/>
    </row>
    <row r="736" spans="2:8" ht="12.75">
      <c r="B736" s="74"/>
      <c r="C736" s="74"/>
      <c r="D736" s="74"/>
      <c r="E736" s="74"/>
      <c r="F736" s="74"/>
      <c r="G736" s="74"/>
      <c r="H736" s="75"/>
    </row>
    <row r="737" spans="2:8" ht="12.75">
      <c r="B737" s="74"/>
      <c r="C737" s="74"/>
      <c r="D737" s="74"/>
      <c r="E737" s="74"/>
      <c r="F737" s="74"/>
      <c r="G737" s="74"/>
      <c r="H737" s="75"/>
    </row>
    <row r="738" spans="2:8" ht="12.75">
      <c r="B738" s="74"/>
      <c r="C738" s="74"/>
      <c r="D738" s="74"/>
      <c r="E738" s="74"/>
      <c r="F738" s="74"/>
      <c r="G738" s="74"/>
      <c r="H738" s="75"/>
    </row>
    <row r="739" spans="2:8" ht="12.75">
      <c r="B739" s="74"/>
      <c r="C739" s="74"/>
      <c r="D739" s="74"/>
      <c r="E739" s="74"/>
      <c r="F739" s="74"/>
      <c r="G739" s="74"/>
      <c r="H739" s="75"/>
    </row>
    <row r="740" spans="2:8" ht="12.75">
      <c r="B740" s="74"/>
      <c r="C740" s="74"/>
      <c r="D740" s="74"/>
      <c r="E740" s="74"/>
      <c r="F740" s="74"/>
      <c r="G740" s="74"/>
      <c r="H740" s="75"/>
    </row>
    <row r="741" spans="2:8" ht="12.75">
      <c r="B741" s="74"/>
      <c r="C741" s="74"/>
      <c r="D741" s="74"/>
      <c r="E741" s="74"/>
      <c r="F741" s="74"/>
      <c r="G741" s="74"/>
      <c r="H741" s="75"/>
    </row>
    <row r="742" spans="2:8" ht="12.75">
      <c r="B742" s="74"/>
      <c r="C742" s="74"/>
      <c r="D742" s="74"/>
      <c r="E742" s="74"/>
      <c r="F742" s="74"/>
      <c r="G742" s="74"/>
      <c r="H742" s="75"/>
    </row>
    <row r="743" spans="2:8" ht="12.75">
      <c r="B743" s="74"/>
      <c r="C743" s="74"/>
      <c r="D743" s="74"/>
      <c r="E743" s="74"/>
      <c r="F743" s="74"/>
      <c r="G743" s="74"/>
      <c r="H743" s="75"/>
    </row>
    <row r="744" spans="2:8" ht="12.75">
      <c r="B744" s="74"/>
      <c r="C744" s="74"/>
      <c r="D744" s="74"/>
      <c r="E744" s="74"/>
      <c r="F744" s="74"/>
      <c r="G744" s="74"/>
      <c r="H744" s="75"/>
    </row>
    <row r="745" spans="2:8" ht="12.75">
      <c r="B745" s="74"/>
      <c r="C745" s="74"/>
      <c r="D745" s="74"/>
      <c r="E745" s="74"/>
      <c r="F745" s="74"/>
      <c r="G745" s="74"/>
      <c r="H745" s="75"/>
    </row>
    <row r="746" spans="2:8" ht="12.75">
      <c r="B746" s="74"/>
      <c r="C746" s="74"/>
      <c r="D746" s="74"/>
      <c r="E746" s="74"/>
      <c r="F746" s="74"/>
      <c r="G746" s="74"/>
      <c r="H746" s="75"/>
    </row>
    <row r="747" spans="2:8" ht="12.75">
      <c r="B747" s="74"/>
      <c r="C747" s="74"/>
      <c r="D747" s="74"/>
      <c r="E747" s="74"/>
      <c r="F747" s="74"/>
      <c r="G747" s="74"/>
      <c r="H747" s="75"/>
    </row>
    <row r="748" spans="2:8" ht="12.75">
      <c r="B748" s="74"/>
      <c r="C748" s="74"/>
      <c r="D748" s="74"/>
      <c r="E748" s="74"/>
      <c r="F748" s="74"/>
      <c r="G748" s="74"/>
      <c r="H748" s="75"/>
    </row>
    <row r="749" spans="2:8" ht="12.75">
      <c r="B749" s="74"/>
      <c r="C749" s="74"/>
      <c r="D749" s="74"/>
      <c r="E749" s="74"/>
      <c r="F749" s="74"/>
      <c r="G749" s="74"/>
      <c r="H749" s="75"/>
    </row>
    <row r="750" spans="2:8" ht="12.75">
      <c r="B750" s="74"/>
      <c r="C750" s="74"/>
      <c r="D750" s="74"/>
      <c r="E750" s="74"/>
      <c r="F750" s="74"/>
      <c r="G750" s="74"/>
      <c r="H750" s="75"/>
    </row>
    <row r="751" spans="2:8" ht="12.75">
      <c r="B751" s="74"/>
      <c r="C751" s="74"/>
      <c r="D751" s="74"/>
      <c r="E751" s="74"/>
      <c r="F751" s="74"/>
      <c r="G751" s="74"/>
      <c r="H751" s="75"/>
    </row>
    <row r="752" spans="2:8" ht="12.75">
      <c r="B752" s="74"/>
      <c r="C752" s="74"/>
      <c r="D752" s="74"/>
      <c r="E752" s="74"/>
      <c r="F752" s="74"/>
      <c r="G752" s="74"/>
      <c r="H752" s="75"/>
    </row>
    <row r="753" spans="2:8" ht="12.75">
      <c r="B753" s="74"/>
      <c r="C753" s="74"/>
      <c r="D753" s="74"/>
      <c r="E753" s="74"/>
      <c r="F753" s="74"/>
      <c r="G753" s="74"/>
      <c r="H753" s="75"/>
    </row>
    <row r="754" spans="2:8" ht="12.75">
      <c r="B754" s="74"/>
      <c r="C754" s="74"/>
      <c r="D754" s="74"/>
      <c r="E754" s="74"/>
      <c r="F754" s="74"/>
      <c r="G754" s="74"/>
      <c r="H754" s="75"/>
    </row>
    <row r="755" spans="2:8" ht="12.75">
      <c r="B755" s="74"/>
      <c r="C755" s="74"/>
      <c r="D755" s="74"/>
      <c r="E755" s="74"/>
      <c r="F755" s="74"/>
      <c r="G755" s="74"/>
      <c r="H755" s="75"/>
    </row>
    <row r="756" spans="2:8" ht="12.75">
      <c r="B756" s="74"/>
      <c r="C756" s="74"/>
      <c r="D756" s="74"/>
      <c r="E756" s="74"/>
      <c r="F756" s="74"/>
      <c r="G756" s="74"/>
      <c r="H756" s="75"/>
    </row>
    <row r="757" spans="2:8" ht="12.75">
      <c r="B757" s="74"/>
      <c r="C757" s="74"/>
      <c r="D757" s="74"/>
      <c r="E757" s="74"/>
      <c r="F757" s="74"/>
      <c r="G757" s="74"/>
      <c r="H757" s="75"/>
    </row>
    <row r="758" spans="2:8" ht="12.75">
      <c r="B758" s="74"/>
      <c r="C758" s="74"/>
      <c r="D758" s="74"/>
      <c r="E758" s="74"/>
      <c r="F758" s="74"/>
      <c r="G758" s="74"/>
      <c r="H758" s="75"/>
    </row>
    <row r="759" spans="2:8" ht="12.75">
      <c r="B759" s="74"/>
      <c r="C759" s="74"/>
      <c r="D759" s="74"/>
      <c r="E759" s="74"/>
      <c r="F759" s="74"/>
      <c r="G759" s="74"/>
      <c r="H759" s="75"/>
    </row>
    <row r="760" spans="2:8" ht="12.75">
      <c r="B760" s="74"/>
      <c r="C760" s="74"/>
      <c r="D760" s="74"/>
      <c r="E760" s="74"/>
      <c r="F760" s="74"/>
      <c r="G760" s="74"/>
      <c r="H760" s="75"/>
    </row>
    <row r="761" spans="2:8" ht="12.75">
      <c r="B761" s="74"/>
      <c r="C761" s="74"/>
      <c r="D761" s="74"/>
      <c r="E761" s="74"/>
      <c r="F761" s="74"/>
      <c r="G761" s="74"/>
      <c r="H761" s="75"/>
    </row>
    <row r="762" spans="2:8" ht="12.75">
      <c r="B762" s="74"/>
      <c r="C762" s="74"/>
      <c r="D762" s="74"/>
      <c r="E762" s="74"/>
      <c r="F762" s="74"/>
      <c r="G762" s="74"/>
      <c r="H762" s="75"/>
    </row>
    <row r="763" spans="2:8" ht="12.75">
      <c r="B763" s="74"/>
      <c r="C763" s="74"/>
      <c r="D763" s="74"/>
      <c r="E763" s="74"/>
      <c r="F763" s="74"/>
      <c r="G763" s="74"/>
      <c r="H763" s="75"/>
    </row>
    <row r="764" spans="2:8" ht="12.75">
      <c r="B764" s="74"/>
      <c r="C764" s="74"/>
      <c r="D764" s="74"/>
      <c r="E764" s="74"/>
      <c r="F764" s="74"/>
      <c r="G764" s="74"/>
      <c r="H764" s="75"/>
    </row>
    <row r="765" spans="2:8" ht="12.75">
      <c r="B765" s="74"/>
      <c r="C765" s="74"/>
      <c r="D765" s="74"/>
      <c r="E765" s="74"/>
      <c r="F765" s="74"/>
      <c r="G765" s="74"/>
      <c r="H765" s="75"/>
    </row>
    <row r="766" spans="2:8" ht="12.75">
      <c r="B766" s="74"/>
      <c r="C766" s="74"/>
      <c r="D766" s="74"/>
      <c r="E766" s="74"/>
      <c r="F766" s="74"/>
      <c r="G766" s="74"/>
      <c r="H766" s="75"/>
    </row>
    <row r="767" spans="2:8" ht="12.75">
      <c r="B767" s="74"/>
      <c r="C767" s="74"/>
      <c r="D767" s="74"/>
      <c r="E767" s="74"/>
      <c r="F767" s="74"/>
      <c r="G767" s="74"/>
      <c r="H767" s="75"/>
    </row>
    <row r="768" spans="2:8" ht="12.75">
      <c r="B768" s="74"/>
      <c r="C768" s="74"/>
      <c r="D768" s="74"/>
      <c r="E768" s="74"/>
      <c r="F768" s="74"/>
      <c r="G768" s="74"/>
      <c r="H768" s="75"/>
    </row>
    <row r="769" spans="2:8" ht="12.75">
      <c r="B769" s="74"/>
      <c r="C769" s="74"/>
      <c r="D769" s="74"/>
      <c r="E769" s="74"/>
      <c r="F769" s="74"/>
      <c r="G769" s="74"/>
      <c r="H769" s="75"/>
    </row>
    <row r="770" spans="2:8" ht="12.75">
      <c r="B770" s="74"/>
      <c r="C770" s="74"/>
      <c r="D770" s="74"/>
      <c r="E770" s="74"/>
      <c r="F770" s="74"/>
      <c r="G770" s="74"/>
      <c r="H770" s="75"/>
    </row>
    <row r="771" spans="2:8" ht="12.75">
      <c r="B771" s="74"/>
      <c r="C771" s="74"/>
      <c r="D771" s="74"/>
      <c r="E771" s="74"/>
      <c r="F771" s="74"/>
      <c r="G771" s="74"/>
      <c r="H771" s="75"/>
    </row>
    <row r="772" spans="2:8" ht="12.75">
      <c r="B772" s="74"/>
      <c r="C772" s="74"/>
      <c r="D772" s="74"/>
      <c r="E772" s="74"/>
      <c r="F772" s="74"/>
      <c r="G772" s="74"/>
      <c r="H772" s="75"/>
    </row>
    <row r="773" spans="2:8" ht="12.75">
      <c r="B773" s="74"/>
      <c r="C773" s="74"/>
      <c r="D773" s="74"/>
      <c r="E773" s="74"/>
      <c r="F773" s="74"/>
      <c r="G773" s="74"/>
      <c r="H773" s="75"/>
    </row>
    <row r="774" spans="2:8" ht="12.75">
      <c r="B774" s="74"/>
      <c r="C774" s="74"/>
      <c r="D774" s="74"/>
      <c r="E774" s="74"/>
      <c r="F774" s="74"/>
      <c r="G774" s="74"/>
      <c r="H774" s="75"/>
    </row>
    <row r="775" spans="2:8" ht="12.75">
      <c r="B775" s="74"/>
      <c r="C775" s="74"/>
      <c r="D775" s="74"/>
      <c r="E775" s="74"/>
      <c r="F775" s="74"/>
      <c r="G775" s="74"/>
      <c r="H775" s="75"/>
    </row>
    <row r="776" spans="2:8" ht="12.75">
      <c r="B776" s="74"/>
      <c r="C776" s="74"/>
      <c r="D776" s="74"/>
      <c r="E776" s="74"/>
      <c r="F776" s="74"/>
      <c r="G776" s="74"/>
      <c r="H776" s="75"/>
    </row>
    <row r="777" spans="2:8" ht="12.75">
      <c r="B777" s="74"/>
      <c r="C777" s="74"/>
      <c r="D777" s="74"/>
      <c r="E777" s="74"/>
      <c r="F777" s="74"/>
      <c r="G777" s="74"/>
      <c r="H777" s="75"/>
    </row>
    <row r="778" spans="2:8" ht="12.75">
      <c r="B778" s="74"/>
      <c r="C778" s="74"/>
      <c r="D778" s="74"/>
      <c r="E778" s="74"/>
      <c r="F778" s="74"/>
      <c r="G778" s="74"/>
      <c r="H778" s="75"/>
    </row>
    <row r="779" spans="2:8" ht="12.75">
      <c r="B779" s="74"/>
      <c r="C779" s="74"/>
      <c r="D779" s="74"/>
      <c r="E779" s="74"/>
      <c r="F779" s="74"/>
      <c r="G779" s="74"/>
      <c r="H779" s="75"/>
    </row>
    <row r="780" spans="2:8" ht="12.75">
      <c r="B780" s="74"/>
      <c r="C780" s="74"/>
      <c r="D780" s="74"/>
      <c r="E780" s="74"/>
      <c r="F780" s="74"/>
      <c r="G780" s="74"/>
      <c r="H780" s="75"/>
    </row>
  </sheetData>
  <sheetProtection/>
  <autoFilter ref="B8:H529"/>
  <mergeCells count="3">
    <mergeCell ref="L7:N7"/>
    <mergeCell ref="A5:H5"/>
    <mergeCell ref="A6:H6"/>
  </mergeCells>
  <printOptions/>
  <pageMargins left="0.1968503937007874" right="0.1968503937007874" top="0.1968503937007874" bottom="0.1968503937007874" header="0" footer="0"/>
  <pageSetup fitToHeight="29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User</cp:lastModifiedBy>
  <cp:lastPrinted>2013-11-01T05:19:33Z</cp:lastPrinted>
  <dcterms:created xsi:type="dcterms:W3CDTF">2006-01-02T09:39:36Z</dcterms:created>
  <dcterms:modified xsi:type="dcterms:W3CDTF">2013-11-14T04:39:11Z</dcterms:modified>
  <cp:category/>
  <cp:version/>
  <cp:contentType/>
  <cp:contentStatus/>
</cp:coreProperties>
</file>